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603_水道課\管理係文書\【調査・報告】\05財政課\県→財政課\R5\R60116_Fw： 【岡山県市町村課：1／26(金)〆】公営企業に係る経営比較分析表（令和４年度決算）の分析等について（依頼）\01_照会\04_玉野市\"/>
    </mc:Choice>
  </mc:AlternateContent>
  <workbookProtection workbookAlgorithmName="SHA-512" workbookHashValue="uTJPqMxjYZEIKTubPlWloXo43D6pFl8A/5EX2eOEWiCgCPNghIAxN4egejGXBZLEfb0pdFsdkvWr+H2eXLJLHg==" workbookSaltValue="Sl0LWOtjyTbrHfJ3QafEu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<sst xmlns="http://schemas.openxmlformats.org/spreadsheetml/2006/main" count="228" uniqueCount="114">
  <si>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</si>
  <si>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</si>
  <si>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</si>
  <si>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</si>
  <si>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</si>
  <si>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</si>
  <si>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</si>
  <si>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</si>
  <si>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</si>
  <si>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</si>
  <si>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</si>
  <si>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</si>
  <si>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</si>
  <si>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</si>
  <si>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</si>
  <si>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</si>
  <si>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</si>
  <si>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</si>
  <si>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</si>
  <si>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</si>
  <si>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</si>
  <si>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</si>
  <si>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</si>
  <si>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</si>
  <si>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</si>
  <si>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</si>
  <si>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</si>
  <si>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</si>
  <si>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</si>
  <si>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</si>
  <si>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</si>
  <si>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</si>
  <si>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</si>
  <si>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</si>
  <si>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</si>
  <si>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</si>
  <si>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</si>
  <si>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</si>
  <si>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</si>
  <si>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</si>
  <si>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</si>
  <si>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</si>
  <si>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</si>
  <si>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</si>
  <si>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</si>
  <si>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</si>
  <si>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</si>
  <si>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</si>
  <si>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</si>
  <si>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</si>
  <si>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</si>
  <si>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</si>
  <si>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</si>
  <si>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</si>
  <si>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</si>
  <si>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</si>
  <si>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</si>
  <si>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</si>
  <si>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</si>
  <si>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</si>
  <si>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</si>
  <si>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</si>
  <si>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</si>
  <si>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</si>
  <si>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</si>
  <si>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</si>
  <si>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</si>
  <si>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</si>
  <si>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</si>
  <si>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</si>
  <si>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</si>
  <si>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</si>
  <si>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</si>
  <si>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</si>
  <si>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</si>
  <si>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</si>
  <si>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</si>
  <si>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</si>
  <si>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</si>
  <si>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</si>
  <si>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</si>
  <si>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</si>
  <si>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</si>
  <si>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</si>
  <si>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</si>
  <si>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</si>
  <si>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</si>
  <si>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</si>
  <si>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</si>
  <si>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</si>
  <si>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</si>
  <si>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</si>
  <si>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</si>
  <si>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玉野市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</si>
  <si>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</si>
  <si>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</si>
  <si>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</si>
  <si>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</si>
  <si>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</si>
  <si>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</si>
  <si>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</si>
  <si>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</si>
  <si>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</si>
  <si>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</si>
  <si>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</si>
  <si>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</si>
  <si>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</si>
  <si>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</si>
  <si>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</si>
  <si>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</si>
  <si>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</si>
  <si>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③繰越工事の影響により、年度ごとに事業量の増減があるが、類団平均は上回る管路更新を行えている。</t>
    <rPh sb="142" eb="144">
      <t>ウワマワ</t>
    </rPh>
    <phoneticPr fontId="17"/>
  </si>
  <si>
    <t>　現状は、事業の収益性、効率性、企業債残高から健全な経営と判断される。
　しかしながら、将来的な給水人口の減少による有収水量の減や、老朽化した施設の更新事業による経営健全性の悪化が懸念される。
　施設のダウンサイジングや事業費の平準化等を行いつつ、計画的な企業債の活用により、継続的に健全な経営を行っていく予定である。</t>
  </si>
  <si>
    <t>①収益で費用をどれほど賄えているかを示す指標。経常収支比率が100％を超えており、事業に必要な収益を確保できている。
②累積欠損は生じていない。
③100％を超え短期的な債務に対する支払能力は備えている。
④配水池の新規築造や大規模な管路更新に伴い、企業債残高が増加している。
⑤100%超の料金回収率により利益剰余金を建設改良費の財源に充てている。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⑧総配水量に対する総有収水量を示し、類似団体平均値よりも高い有収率を維持しているが、管路の老朽化が進んでいるため、より一層、漏水調査や修繕を行い、さらなる向上に努める。</t>
    <rPh sb="116" eb="119">
      <t>ダイキボ</t>
    </rPh>
    <rPh sb="120" eb="122">
      <t>カンロ</t>
    </rPh>
    <rPh sb="122" eb="124">
      <t>コウシン</t>
    </rPh>
    <rPh sb="125" eb="126">
      <t>トモナ</t>
    </rPh>
    <rPh sb="317" eb="319">
      <t>ルイジ</t>
    </rPh>
    <rPh sb="319" eb="321">
      <t>ダンタイ</t>
    </rPh>
    <rPh sb="321" eb="324">
      <t>ヘイキンチ</t>
    </rPh>
    <rPh sb="341" eb="343">
      <t>カンロ</t>
    </rPh>
    <rPh sb="344" eb="347">
      <t>ロウキュウカ</t>
    </rPh>
    <rPh sb="348" eb="349">
      <t>スス</t>
    </rPh>
    <rPh sb="358" eb="360">
      <t>イッソウ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</si>
</sst>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1.21</c:v>
                </c:pt>
                <c:pt idx="2">
                  <c:v>0.92</c:v>
                </c:pt>
                <c:pt idx="3">
                  <c:v>0.61</c:v>
                </c:pt>
                <c:pt idx="4">
                  <c:v>2</c:v>
                </c:pt>
              </c:numCache>
            </c:numRef>
          </c:val>
          <c:extLst>
            <c:ext xmlns:c16="http://schemas.microsoft.com/office/drawing/2014/chart" uri="{C3380CC4-5D6E-409C-BE32-E72D297353CC}">
              <c16:uniqueId val="{00000000-A90B-4E55-AC88-9B43170D7E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90B-4E55-AC88-9B43170D7E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83.37</c:v>
                </c:pt>
                <c:pt idx="1">
                  <c:v>82.82</c:v>
                </c:pt>
                <c:pt idx="2">
                  <c:v>79.16</c:v>
                </c:pt>
                <c:pt idx="3">
                  <c:v>79.95</c:v>
                </c:pt>
                <c:pt idx="4">
                  <c:v>81.19</c:v>
                </c:pt>
              </c:numCache>
            </c:numRef>
          </c:val>
          <c:extLst>
            <c:ext xmlns:c16="http://schemas.microsoft.com/office/drawing/2014/chart" uri="{C3380CC4-5D6E-409C-BE32-E72D297353CC}">
              <c16:uniqueId val="{00000000-0EF3-48F8-B721-177D200E19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0EF3-48F8-B721-177D200E19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91.85</c:v>
                </c:pt>
                <c:pt idx="1">
                  <c:v>91.88</c:v>
                </c:pt>
                <c:pt idx="2">
                  <c:v>92.04</c:v>
                </c:pt>
                <c:pt idx="3">
                  <c:v>91.09</c:v>
                </c:pt>
                <c:pt idx="4">
                  <c:v>88.62</c:v>
                </c:pt>
              </c:numCache>
            </c:numRef>
          </c:val>
          <c:extLst>
            <c:ext xmlns:c16="http://schemas.microsoft.com/office/drawing/2014/chart" uri="{C3380CC4-5D6E-409C-BE32-E72D297353CC}">
              <c16:uniqueId val="{00000000-7AD0-4F03-9C5B-B004EED66A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AD0-4F03-9C5B-B004EED66A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112.88</c:v>
                </c:pt>
                <c:pt idx="1">
                  <c:v>113.6</c:v>
                </c:pt>
                <c:pt idx="2">
                  <c:v>110.13</c:v>
                </c:pt>
                <c:pt idx="3">
                  <c:v>106.46</c:v>
                </c:pt>
                <c:pt idx="4">
                  <c:v>106.14</c:v>
                </c:pt>
              </c:numCache>
            </c:numRef>
          </c:val>
          <c:extLst>
            <c:ext xmlns:c16="http://schemas.microsoft.com/office/drawing/2014/chart" uri="{C3380CC4-5D6E-409C-BE32-E72D297353CC}">
              <c16:uniqueId val="{00000000-F19A-4F1D-9FD6-1990C505C7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19A-4F1D-9FD6-1990C505C7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47.11</c:v>
                </c:pt>
                <c:pt idx="1">
                  <c:v>46.07</c:v>
                </c:pt>
                <c:pt idx="2">
                  <c:v>47</c:v>
                </c:pt>
                <c:pt idx="3">
                  <c:v>46.05</c:v>
                </c:pt>
                <c:pt idx="4">
                  <c:v>42.08</c:v>
                </c:pt>
              </c:numCache>
            </c:numRef>
          </c:val>
          <c:extLst>
            <c:ext xmlns:c16="http://schemas.microsoft.com/office/drawing/2014/chart" uri="{C3380CC4-5D6E-409C-BE32-E72D297353CC}">
              <c16:uniqueId val="{00000000-445B-4F92-8BFE-BC0DB3727A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45B-4F92-8BFE-BC0DB3727A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24.12</c:v>
                </c:pt>
                <c:pt idx="1">
                  <c:v>27.69</c:v>
                </c:pt>
                <c:pt idx="2">
                  <c:v>29.86</c:v>
                </c:pt>
                <c:pt idx="3">
                  <c:v>31</c:v>
                </c:pt>
                <c:pt idx="4">
                  <c:v>29.84</c:v>
                </c:pt>
              </c:numCache>
            </c:numRef>
          </c:val>
          <c:extLst>
            <c:ext xmlns:c16="http://schemas.microsoft.com/office/drawing/2014/chart" uri="{C3380CC4-5D6E-409C-BE32-E72D297353CC}">
              <c16:uniqueId val="{00000000-37A7-483D-8B12-26A8E3E34A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7A7-483D-8B12-26A8E3E34A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C-47C8-BFF6-165D53D53E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F9C-47C8-BFF6-165D53D53E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844.98</c:v>
                </c:pt>
                <c:pt idx="1">
                  <c:v>640.65</c:v>
                </c:pt>
                <c:pt idx="2">
                  <c:v>488.7</c:v>
                </c:pt>
                <c:pt idx="3">
                  <c:v>827.25</c:v>
                </c:pt>
                <c:pt idx="4">
                  <c:v>333.3</c:v>
                </c:pt>
              </c:numCache>
            </c:numRef>
          </c:val>
          <c:extLst>
            <c:ext xmlns:c16="http://schemas.microsoft.com/office/drawing/2014/chart" uri="{C3380CC4-5D6E-409C-BE32-E72D297353CC}">
              <c16:uniqueId val="{00000000-658F-4E1D-91FD-744E9D0DDF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658F-4E1D-91FD-744E9D0DDF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9.8800000000000008</c:v>
                </c:pt>
                <c:pt idx="1">
                  <c:v>8.2100000000000009</c:v>
                </c:pt>
                <c:pt idx="2">
                  <c:v>30.41</c:v>
                </c:pt>
                <c:pt idx="3">
                  <c:v>28.74</c:v>
                </c:pt>
                <c:pt idx="4">
                  <c:v>116</c:v>
                </c:pt>
              </c:numCache>
            </c:numRef>
          </c:val>
          <c:extLst>
            <c:ext xmlns:c16="http://schemas.microsoft.com/office/drawing/2014/chart" uri="{C3380CC4-5D6E-409C-BE32-E72D297353CC}">
              <c16:uniqueId val="{00000000-70BE-4988-8BE2-52ECAF01EF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70BE-4988-8BE2-52ECAF01EF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109.95</c:v>
                </c:pt>
                <c:pt idx="1">
                  <c:v>111.61</c:v>
                </c:pt>
                <c:pt idx="2">
                  <c:v>107.8</c:v>
                </c:pt>
                <c:pt idx="3">
                  <c:v>103.87</c:v>
                </c:pt>
                <c:pt idx="4">
                  <c:v>103.42</c:v>
                </c:pt>
              </c:numCache>
            </c:numRef>
          </c:val>
          <c:extLst>
            <c:ext xmlns:c16="http://schemas.microsoft.com/office/drawing/2014/chart" uri="{C3380CC4-5D6E-409C-BE32-E72D297353CC}">
              <c16:uniqueId val="{00000000-7F42-4B4B-9B81-8119E2D552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F42-4B4B-9B81-8119E2D552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107.48</c:v>
                </c:pt>
                <c:pt idx="1">
                  <c:v>105.86</c:v>
                </c:pt>
                <c:pt idx="2">
                  <c:v>109.06</c:v>
                </c:pt>
                <c:pt idx="3">
                  <c:v>113.52</c:v>
                </c:pt>
                <c:pt idx="4">
                  <c:v>114.37</c:v>
                </c:pt>
              </c:numCache>
            </c:numRef>
          </c:val>
          <c:extLst>
            <c:ext xmlns:c16="http://schemas.microsoft.com/office/drawing/2014/chart" uri="{C3380CC4-5D6E-409C-BE32-E72D297353CC}">
              <c16:uniqueId val="{00000000-9278-4C6D-8609-AE7A948E8C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9278-4C6D-8609-AE7A948E8C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岡山県　玉野市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55721</v>
      </c>
      <c r="AM8" s="45"/>
      <c r="AN8" s="45"/>
      <c r="AO8" s="45"/>
      <c r="AP8" s="45"/>
      <c r="AQ8" s="45"/>
      <c r="AR8" s="45"/>
      <c r="AS8" s="45"/>
      <c r="AT8" s="46">
        <f>データ!$S$6</f>
        <v>103.58</v>
      </c>
      <c r="AU8" s="47"/>
      <c r="AV8" s="47"/>
      <c r="AW8" s="47"/>
      <c r="AX8" s="47"/>
      <c r="AY8" s="47"/>
      <c r="AZ8" s="47"/>
      <c r="BA8" s="47"/>
      <c r="BB8" s="48">
        <f>データ!$T$6</f>
        <v>537.95000000000005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79.319999999999993</v>
      </c>
      <c r="J10" s="47"/>
      <c r="K10" s="47"/>
      <c r="L10" s="47"/>
      <c r="M10" s="47"/>
      <c r="N10" s="47"/>
      <c r="O10" s="81"/>
      <c r="P10" s="48">
        <f>データ!$P$6</f>
        <v>99.3</v>
      </c>
      <c r="Q10" s="48"/>
      <c r="R10" s="48"/>
      <c r="S10" s="48"/>
      <c r="T10" s="48"/>
      <c r="U10" s="48"/>
      <c r="V10" s="48"/>
      <c r="W10" s="45">
        <f>データ!$Q$6</f>
        <v>2178</v>
      </c>
      <c r="X10" s="45"/>
      <c r="Y10" s="45"/>
      <c r="Z10" s="45"/>
      <c r="AA10" s="45"/>
      <c r="AB10" s="45"/>
      <c r="AC10" s="45"/>
      <c r="AD10" s="2"/>
      <c r="AE10" s="2"/>
      <c r="AF10" s="2"/>
      <c r="AG10" s="2"/>
      <c r="AH10" s="2"/>
      <c r="AI10" s="2"/>
      <c r="AJ10" s="2"/>
      <c r="AK10" s="2"/>
      <c r="AL10" s="45">
        <f>データ!$U$6</f>
        <v>55097</v>
      </c>
      <c r="AM10" s="45"/>
      <c r="AN10" s="45"/>
      <c r="AO10" s="45"/>
      <c r="AP10" s="45"/>
      <c r="AQ10" s="45"/>
      <c r="AR10" s="45"/>
      <c r="AS10" s="45"/>
      <c r="AT10" s="46">
        <f>データ!$V$6</f>
        <v>103.43</v>
      </c>
      <c r="AU10" s="47"/>
      <c r="AV10" s="47"/>
      <c r="AW10" s="47"/>
      <c r="AX10" s="47"/>
      <c r="AY10" s="47"/>
      <c r="AZ10" s="47"/>
      <c r="BA10" s="47"/>
      <c r="BB10" s="48">
        <f>データ!$W$6</f>
        <v>532.70000000000005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aY/bz5h30vpRSb7wwb009oA/gwVRdRR59/LyLWXyg28vy1EpE0vPDFuc/kJsplogq0lPQVQjIThddIETcUpWQ==" saltValue="JYybQ5yFiKYVhOKrdxtj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332046</v>
      </c>
      <c r="D6" s="20">
        <f t="shared" si="3"/>
        <v>46</v>
      </c>
      <c r="E6" s="20">
        <f t="shared" si="3"/>
        <v>1</v>
      </c>
      <c r="F6" s="20">
        <f t="shared" si="3"/>
        <v>0</v>
      </c>
      <c r="G6" s="20">
        <f t="shared" si="3"/>
        <v>1</v>
      </c>
      <c r="H6" s="20" t="str">
        <f t="shared" si="3"/>
        <v>岡山県　玉野市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79.319999999999993</v>
      </c>
      <c r="P6" s="21">
        <f t="shared" si="3"/>
        <v>99.3</v>
      </c>
      <c r="Q6" s="21">
        <f t="shared" si="3"/>
        <v>2178</v>
      </c>
      <c r="R6" s="21">
        <f t="shared" si="3"/>
        <v>55721</v>
      </c>
      <c r="S6" s="21">
        <f t="shared" si="3"/>
        <v>103.58</v>
      </c>
      <c r="T6" s="21">
        <f t="shared" si="3"/>
        <v>537.95000000000005</v>
      </c>
      <c r="U6" s="21">
        <f t="shared" si="3"/>
        <v>55097</v>
      </c>
      <c r="V6" s="21">
        <f t="shared" si="3"/>
        <v>103.43</v>
      </c>
      <c r="W6" s="21">
        <f t="shared" si="3"/>
        <v>532.70000000000005</v>
      </c>
      <c r="X6" s="22">
        <f>IF(X7="",NA(),X7)</f>
        <v>112.88</v>
      </c>
      <c r="Y6" s="22">
        <f t="shared" ref="Y6:AG6" si="4">IF(Y7="",NA(),Y7)</f>
        <v>113.6</v>
      </c>
      <c r="Z6" s="22">
        <f t="shared" si="4"/>
        <v>110.13</v>
      </c>
      <c r="AA6" s="22">
        <f t="shared" si="4"/>
        <v>106.46</v>
      </c>
      <c r="AB6" s="22">
        <f t="shared" si="4"/>
        <v>106.14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844.98</v>
      </c>
      <c r="AU6" s="22">
        <f t="shared" ref="AU6:BC6" si="6">IF(AU7="",NA(),AU7)</f>
        <v>640.65</v>
      </c>
      <c r="AV6" s="22">
        <f t="shared" si="6"/>
        <v>488.7</v>
      </c>
      <c r="AW6" s="22">
        <f t="shared" si="6"/>
        <v>827.25</v>
      </c>
      <c r="AX6" s="22">
        <f t="shared" si="6"/>
        <v>333.3</v>
      </c>
      <c r="AY6" s="22">
        <f t="shared" si="6"/>
        <v>349.83</v>
      </c>
      <c r="AZ6" s="22">
        <f t="shared" si="6"/>
        <v>360.86</v>
      </c>
      <c r="BA6" s="22">
        <f t="shared" si="6"/>
        <v>350.79</v>
      </c>
      <c r="BB6" s="22">
        <f t="shared" si="6"/>
        <v>354.57</v>
      </c>
      <c r="BC6" s="22">
        <f t="shared" si="6"/>
        <v>357.74</v>
      </c>
      <c r="BD6" s="21" t="str">
        <f>IF(BD7="","",IF(BD7="-","【-】","【"&amp;SUBSTITUTE(TEXT(BD7,"#,##0.00"),"-","△")&amp;"】"))</f>
        <v>【252.29】</v>
      </c>
      <c r="BE6" s="22">
        <f>IF(BE7="",NA(),BE7)</f>
        <v>9.8800000000000008</v>
      </c>
      <c r="BF6" s="22">
        <f t="shared" ref="BF6:BN6" si="7">IF(BF7="",NA(),BF7)</f>
        <v>8.2100000000000009</v>
      </c>
      <c r="BG6" s="22">
        <f t="shared" si="7"/>
        <v>30.41</v>
      </c>
      <c r="BH6" s="22">
        <f t="shared" si="7"/>
        <v>28.74</v>
      </c>
      <c r="BI6" s="22">
        <f t="shared" si="7"/>
        <v>116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109.95</v>
      </c>
      <c r="BQ6" s="22">
        <f t="shared" ref="BQ6:BY6" si="8">IF(BQ7="",NA(),BQ7)</f>
        <v>111.61</v>
      </c>
      <c r="BR6" s="22">
        <f t="shared" si="8"/>
        <v>107.8</v>
      </c>
      <c r="BS6" s="22">
        <f t="shared" si="8"/>
        <v>103.87</v>
      </c>
      <c r="BT6" s="22">
        <f t="shared" si="8"/>
        <v>103.42</v>
      </c>
      <c r="BU6" s="22">
        <f t="shared" si="8"/>
        <v>103.54</v>
      </c>
      <c r="BV6" s="22">
        <f t="shared" si="8"/>
        <v>103.32</v>
      </c>
      <c r="BW6" s="22">
        <f t="shared" si="8"/>
        <v>100.85</v>
      </c>
      <c r="BX6" s="22">
        <f t="shared" si="8"/>
        <v>103.79</v>
      </c>
      <c r="BY6" s="22">
        <f t="shared" si="8"/>
        <v>98.3</v>
      </c>
      <c r="BZ6" s="21" t="str">
        <f>IF(BZ7="","",IF(BZ7="-","【-】","【"&amp;SUBSTITUTE(TEXT(BZ7,"#,##0.00"),"-","△")&amp;"】"))</f>
        <v>【97.47】</v>
      </c>
      <c r="CA6" s="22">
        <f>IF(CA7="",NA(),CA7)</f>
        <v>107.48</v>
      </c>
      <c r="CB6" s="22">
        <f t="shared" ref="CB6:CJ6" si="9">IF(CB7="",NA(),CB7)</f>
        <v>105.86</v>
      </c>
      <c r="CC6" s="22">
        <f t="shared" si="9"/>
        <v>109.06</v>
      </c>
      <c r="CD6" s="22">
        <f t="shared" si="9"/>
        <v>113.52</v>
      </c>
      <c r="CE6" s="22">
        <f t="shared" si="9"/>
        <v>114.37</v>
      </c>
      <c r="CF6" s="22">
        <f t="shared" si="9"/>
        <v>167.46</v>
      </c>
      <c r="CG6" s="22">
        <f t="shared" si="9"/>
        <v>168.56</v>
      </c>
      <c r="CH6" s="22">
        <f t="shared" si="9"/>
        <v>167.1</v>
      </c>
      <c r="CI6" s="22">
        <f t="shared" si="9"/>
        <v>167.86</v>
      </c>
      <c r="CJ6" s="22">
        <f t="shared" si="9"/>
        <v>173.68</v>
      </c>
      <c r="CK6" s="21" t="str">
        <f>IF(CK7="","",IF(CK7="-","【-】","【"&amp;SUBSTITUTE(TEXT(CK7,"#,##0.00"),"-","△")&amp;"】"))</f>
        <v>【174.75】</v>
      </c>
      <c r="CL6" s="22">
        <f>IF(CL7="",NA(),CL7)</f>
        <v>83.37</v>
      </c>
      <c r="CM6" s="22">
        <f t="shared" ref="CM6:CU6" si="10">IF(CM7="",NA(),CM7)</f>
        <v>82.82</v>
      </c>
      <c r="CN6" s="22">
        <f t="shared" si="10"/>
        <v>79.16</v>
      </c>
      <c r="CO6" s="22">
        <f t="shared" si="10"/>
        <v>79.95</v>
      </c>
      <c r="CP6" s="22">
        <f t="shared" si="10"/>
        <v>81.19</v>
      </c>
      <c r="CQ6" s="22">
        <f t="shared" si="10"/>
        <v>59.46</v>
      </c>
      <c r="CR6" s="22">
        <f t="shared" si="10"/>
        <v>59.51</v>
      </c>
      <c r="CS6" s="22">
        <f t="shared" si="10"/>
        <v>59.91</v>
      </c>
      <c r="CT6" s="22">
        <f t="shared" si="10"/>
        <v>59.4</v>
      </c>
      <c r="CU6" s="22">
        <f t="shared" si="10"/>
        <v>59.24</v>
      </c>
      <c r="CV6" s="21" t="str">
        <f>IF(CV7="","",IF(CV7="-","【-】","【"&amp;SUBSTITUTE(TEXT(CV7,"#,##0.00"),"-","△")&amp;"】"))</f>
        <v>【59.97】</v>
      </c>
      <c r="CW6" s="22">
        <f>IF(CW7="",NA(),CW7)</f>
        <v>91.85</v>
      </c>
      <c r="CX6" s="22">
        <f t="shared" ref="CX6:DF6" si="11">IF(CX7="",NA(),CX7)</f>
        <v>91.88</v>
      </c>
      <c r="CY6" s="22">
        <f t="shared" si="11"/>
        <v>92.04</v>
      </c>
      <c r="CZ6" s="22">
        <f t="shared" si="11"/>
        <v>91.09</v>
      </c>
      <c r="DA6" s="22">
        <f t="shared" si="11"/>
        <v>88.62</v>
      </c>
      <c r="DB6" s="22">
        <f t="shared" si="11"/>
        <v>87.41</v>
      </c>
      <c r="DC6" s="22">
        <f t="shared" si="11"/>
        <v>87.08</v>
      </c>
      <c r="DD6" s="22">
        <f t="shared" si="11"/>
        <v>87.26</v>
      </c>
      <c r="DE6" s="22">
        <f t="shared" si="11"/>
        <v>87.57</v>
      </c>
      <c r="DF6" s="22">
        <f t="shared" si="11"/>
        <v>87.26</v>
      </c>
      <c r="DG6" s="21" t="str">
        <f>IF(DG7="","",IF(DG7="-","【-】","【"&amp;SUBSTITUTE(TEXT(DG7,"#,##0.00"),"-","△")&amp;"】"))</f>
        <v>【89.76】</v>
      </c>
      <c r="DH6" s="22">
        <f>IF(DH7="",NA(),DH7)</f>
        <v>47.11</v>
      </c>
      <c r="DI6" s="22">
        <f t="shared" ref="DI6:DQ6" si="12">IF(DI7="",NA(),DI7)</f>
        <v>46.07</v>
      </c>
      <c r="DJ6" s="22">
        <f t="shared" si="12"/>
        <v>47</v>
      </c>
      <c r="DK6" s="22">
        <f t="shared" si="12"/>
        <v>46.05</v>
      </c>
      <c r="DL6" s="22">
        <f t="shared" si="12"/>
        <v>42.08</v>
      </c>
      <c r="DM6" s="22">
        <f t="shared" si="12"/>
        <v>47.62</v>
      </c>
      <c r="DN6" s="22">
        <f t="shared" si="12"/>
        <v>48.55</v>
      </c>
      <c r="DO6" s="22">
        <f t="shared" si="12"/>
        <v>49.2</v>
      </c>
      <c r="DP6" s="22">
        <f t="shared" si="12"/>
        <v>50.01</v>
      </c>
      <c r="DQ6" s="22">
        <f t="shared" si="12"/>
        <v>50.99</v>
      </c>
      <c r="DR6" s="21" t="str">
        <f>IF(DR7="","",IF(DR7="-","【-】","【"&amp;SUBSTITUTE(TEXT(DR7,"#,##0.00"),"-","△")&amp;"】"))</f>
        <v>【51.51】</v>
      </c>
      <c r="DS6" s="22">
        <f>IF(DS7="",NA(),DS7)</f>
        <v>24.12</v>
      </c>
      <c r="DT6" s="22">
        <f t="shared" ref="DT6:EB6" si="13">IF(DT7="",NA(),DT7)</f>
        <v>27.69</v>
      </c>
      <c r="DU6" s="22">
        <f t="shared" si="13"/>
        <v>29.86</v>
      </c>
      <c r="DV6" s="22">
        <f t="shared" si="13"/>
        <v>31</v>
      </c>
      <c r="DW6" s="22">
        <f t="shared" si="13"/>
        <v>29.84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0.81</v>
      </c>
      <c r="EE6" s="22">
        <f t="shared" ref="EE6:EM6" si="14">IF(EE7="",NA(),EE7)</f>
        <v>1.21</v>
      </c>
      <c r="EF6" s="22">
        <f t="shared" si="14"/>
        <v>0.92</v>
      </c>
      <c r="EG6" s="22">
        <f t="shared" si="14"/>
        <v>0.61</v>
      </c>
      <c r="EH6" s="22">
        <f t="shared" si="14"/>
        <v>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332046</v>
      </c>
      <c r="D7" s="24">
        <v>46</v>
      </c>
      <c r="E7" s="24">
        <v>1</v>
      </c>
      <c r="F7" s="24">
        <v>0</v>
      </c>
      <c r="G7" s="24">
        <v>1</v>
      </c>
      <c r="H7" s="24" t="s">
        <v>93</v>
      </c>
      <c r="I7" s="24" t="s">
        <v>94</v>
      </c>
      <c r="J7" s="24" t="s">
        <v>95</v>
      </c>
      <c r="K7" s="24" t="s">
        <v>96</v>
      </c>
      <c r="L7" s="24" t="s">
        <v>97</v>
      </c>
      <c r="M7" s="24" t="s">
        <v>98</v>
      </c>
      <c r="N7" s="25" t="s">
        <v>99</v>
      </c>
      <c r="O7" s="25">
        <v>79.319999999999993</v>
      </c>
      <c r="P7" s="25">
        <v>99.3</v>
      </c>
      <c r="Q7" s="25">
        <v>2178</v>
      </c>
      <c r="R7" s="25">
        <v>55721</v>
      </c>
      <c r="S7" s="25">
        <v>103.58</v>
      </c>
      <c r="T7" s="25">
        <v>537.95000000000005</v>
      </c>
      <c r="U7" s="25">
        <v>55097</v>
      </c>
      <c r="V7" s="25">
        <v>103.43</v>
      </c>
      <c r="W7" s="25">
        <v>532.70000000000005</v>
      </c>
      <c r="X7" s="25">
        <v>112.88</v>
      </c>
      <c r="Y7" s="25">
        <v>113.6</v>
      </c>
      <c r="Z7" s="25">
        <v>110.13</v>
      </c>
      <c r="AA7" s="25">
        <v>106.46</v>
      </c>
      <c r="AB7" s="25">
        <v>106.14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844.98</v>
      </c>
      <c r="AU7" s="25">
        <v>640.65</v>
      </c>
      <c r="AV7" s="25">
        <v>488.7</v>
      </c>
      <c r="AW7" s="25">
        <v>827.25</v>
      </c>
      <c r="AX7" s="25">
        <v>333.3</v>
      </c>
      <c r="AY7" s="25">
        <v>349.83</v>
      </c>
      <c r="AZ7" s="25">
        <v>360.86</v>
      </c>
      <c r="BA7" s="25">
        <v>350.79</v>
      </c>
      <c r="BB7" s="25">
        <v>354.57</v>
      </c>
      <c r="BC7" s="25">
        <v>357.74</v>
      </c>
      <c r="BD7" s="25">
        <v>252.29</v>
      </c>
      <c r="BE7" s="25">
        <v>9.8800000000000008</v>
      </c>
      <c r="BF7" s="25">
        <v>8.2100000000000009</v>
      </c>
      <c r="BG7" s="25">
        <v>30.41</v>
      </c>
      <c r="BH7" s="25">
        <v>28.74</v>
      </c>
      <c r="BI7" s="25">
        <v>116</v>
      </c>
      <c r="BJ7" s="25">
        <v>314.87</v>
      </c>
      <c r="BK7" s="25">
        <v>309.27999999999997</v>
      </c>
      <c r="BL7" s="25">
        <v>322.92</v>
      </c>
      <c r="BM7" s="25">
        <v>303.45999999999998</v>
      </c>
      <c r="BN7" s="25">
        <v>307.27999999999997</v>
      </c>
      <c r="BO7" s="25">
        <v>268.07</v>
      </c>
      <c r="BP7" s="25">
        <v>109.95</v>
      </c>
      <c r="BQ7" s="25">
        <v>111.61</v>
      </c>
      <c r="BR7" s="25">
        <v>107.8</v>
      </c>
      <c r="BS7" s="25">
        <v>103.87</v>
      </c>
      <c r="BT7" s="25">
        <v>103.42</v>
      </c>
      <c r="BU7" s="25">
        <v>103.54</v>
      </c>
      <c r="BV7" s="25">
        <v>103.32</v>
      </c>
      <c r="BW7" s="25">
        <v>100.85</v>
      </c>
      <c r="BX7" s="25">
        <v>103.79</v>
      </c>
      <c r="BY7" s="25">
        <v>98.3</v>
      </c>
      <c r="BZ7" s="25">
        <v>97.47</v>
      </c>
      <c r="CA7" s="25">
        <v>107.48</v>
      </c>
      <c r="CB7" s="25">
        <v>105.86</v>
      </c>
      <c r="CC7" s="25">
        <v>109.06</v>
      </c>
      <c r="CD7" s="25">
        <v>113.52</v>
      </c>
      <c r="CE7" s="25">
        <v>114.37</v>
      </c>
      <c r="CF7" s="25">
        <v>167.46</v>
      </c>
      <c r="CG7" s="25">
        <v>168.56</v>
      </c>
      <c r="CH7" s="25">
        <v>167.1</v>
      </c>
      <c r="CI7" s="25">
        <v>167.86</v>
      </c>
      <c r="CJ7" s="25">
        <v>173.68</v>
      </c>
      <c r="CK7" s="25">
        <v>174.75</v>
      </c>
      <c r="CL7" s="25">
        <v>83.37</v>
      </c>
      <c r="CM7" s="25">
        <v>82.82</v>
      </c>
      <c r="CN7" s="25">
        <v>79.16</v>
      </c>
      <c r="CO7" s="25">
        <v>79.95</v>
      </c>
      <c r="CP7" s="25">
        <v>81.19</v>
      </c>
      <c r="CQ7" s="25">
        <v>59.46</v>
      </c>
      <c r="CR7" s="25">
        <v>59.51</v>
      </c>
      <c r="CS7" s="25">
        <v>59.91</v>
      </c>
      <c r="CT7" s="25">
        <v>59.4</v>
      </c>
      <c r="CU7" s="25">
        <v>59.24</v>
      </c>
      <c r="CV7" s="25">
        <v>59.97</v>
      </c>
      <c r="CW7" s="25">
        <v>91.85</v>
      </c>
      <c r="CX7" s="25">
        <v>91.88</v>
      </c>
      <c r="CY7" s="25">
        <v>92.04</v>
      </c>
      <c r="CZ7" s="25">
        <v>91.09</v>
      </c>
      <c r="DA7" s="25">
        <v>88.62</v>
      </c>
      <c r="DB7" s="25">
        <v>87.41</v>
      </c>
      <c r="DC7" s="25">
        <v>87.08</v>
      </c>
      <c r="DD7" s="25">
        <v>87.26</v>
      </c>
      <c r="DE7" s="25">
        <v>87.57</v>
      </c>
      <c r="DF7" s="25">
        <v>87.26</v>
      </c>
      <c r="DG7" s="25">
        <v>89.76</v>
      </c>
      <c r="DH7" s="25">
        <v>47.11</v>
      </c>
      <c r="DI7" s="25">
        <v>46.07</v>
      </c>
      <c r="DJ7" s="25">
        <v>47</v>
      </c>
      <c r="DK7" s="25">
        <v>46.05</v>
      </c>
      <c r="DL7" s="25">
        <v>42.08</v>
      </c>
      <c r="DM7" s="25">
        <v>47.62</v>
      </c>
      <c r="DN7" s="25">
        <v>48.55</v>
      </c>
      <c r="DO7" s="25">
        <v>49.2</v>
      </c>
      <c r="DP7" s="25">
        <v>50.01</v>
      </c>
      <c r="DQ7" s="25">
        <v>50.99</v>
      </c>
      <c r="DR7" s="25">
        <v>51.51</v>
      </c>
      <c r="DS7" s="25">
        <v>24.12</v>
      </c>
      <c r="DT7" s="25">
        <v>27.69</v>
      </c>
      <c r="DU7" s="25">
        <v>29.86</v>
      </c>
      <c r="DV7" s="25">
        <v>31</v>
      </c>
      <c r="DW7" s="25">
        <v>29.84</v>
      </c>
      <c r="DX7" s="25">
        <v>16.27</v>
      </c>
      <c r="DY7" s="25">
        <v>17.11</v>
      </c>
      <c r="DZ7" s="25">
        <v>18.329999999999998</v>
      </c>
      <c r="EA7" s="25">
        <v>20.27</v>
      </c>
      <c r="EB7" s="25">
        <v>21.69</v>
      </c>
      <c r="EC7" s="25">
        <v>23.75</v>
      </c>
      <c r="ED7" s="25">
        <v>0.81</v>
      </c>
      <c r="EE7" s="25">
        <v>1.21</v>
      </c>
      <c r="EF7" s="25">
        <v>0.92</v>
      </c>
      <c r="EG7" s="25">
        <v>0.61</v>
      </c>
      <c r="EH7" s="25">
        <v>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るみ</cp:lastModifiedBy>
  <cp:lastPrinted>2024-01-23T09:11:55Z</cp:lastPrinted>
  <dcterms:created xsi:type="dcterms:W3CDTF">2023-12-05T00:58:57Z</dcterms:created>
  <dcterms:modified xsi:type="dcterms:W3CDTF">2024-01-23T09:12:56Z</dcterms:modified>
  <cp:category/>
</cp:coreProperties>
</file>