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DVc8whxKFMJK9DbiCxBSCZH1jDxhnmyvgPuL0N4mExzgUaZMN6coanbizxnej7RFeWlPtGmUqqEokhjKYqZ5w==" workbookSaltValue="66wgEanxN0nZ//596PNjg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<sst xmlns="http://schemas.openxmlformats.org/spreadsheetml/2006/main" xmlns:r="http://schemas.openxmlformats.org/officeDocument/2006/relationships" count="115" uniqueCount="115">
  <si>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</si>
  <si>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</si>
  <si>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</si>
  <si>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</si>
  <si>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</si>
  <si>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</si>
  <si>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</si>
  <si>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</si>
  <si>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</si>
  <si>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</si>
  <si>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</si>
  <si>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</si>
  <si>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</si>
  <si>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</si>
  <si>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</si>
  <si>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</si>
  <si>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</si>
  <si>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</si>
  <si>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</si>
  <si>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</si>
  <si>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</si>
  <si>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t>小規模集合排水処理</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</si>
  <si>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</si>
  <si>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</si>
  <si>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</si>
  <si>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</si>
  <si>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</si>
  <si>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</si>
  <si>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</si>
  <si>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</si>
  <si>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</si>
  <si>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</si>
  <si>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</si>
  <si>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</si>
  <si>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</si>
  <si>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</si>
  <si>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</si>
  <si>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</si>
  <si>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</si>
  <si>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</si>
  <si>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</si>
  <si>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</si>
  <si>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</si>
  <si>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</si>
  <si>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</si>
  <si>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</si>
  <si>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</si>
  <si>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</si>
  <si>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</si>
  <si>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</si>
  <si>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</si>
  <si>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</si>
  <si>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</si>
  <si>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</si>
  <si>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</si>
  <si>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</si>
  <si>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</si>
  <si>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</si>
  <si>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</si>
  <si>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</si>
  <si>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</si>
  <si>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</si>
  <si>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</si>
  <si>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</si>
  <si>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</si>
  <si>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</si>
  <si>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</si>
  <si>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</si>
  <si>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</si>
  <si>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</si>
  <si>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</si>
  <si>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</si>
  <si>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</si>
  <si>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</si>
  <si>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</si>
  <si>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</si>
  <si>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</si>
  <si>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</si>
  <si>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</si>
  <si>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</si>
  <si>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</si>
  <si>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</si>
  <si>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</si>
  <si>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</si>
  <si>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</si>
  <si>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</si>
  <si>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</si>
  <si>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</si>
  <si>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</si>
  <si>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</si>
  <si>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</si>
  <si>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</si>
  <si>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</si>
  <si>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</si>
  <si>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</si>
  <si>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</si>
  <si>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岡山県　玉野市</t>
  </si>
  <si>
    <t>法適用</t>
  </si>
  <si>
    <t>下水道事業</t>
  </si>
  <si>
    <t>I2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</si>
  <si>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</si>
  <si>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</si>
  <si>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</si>
  <si>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</si>
  <si>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</si>
  <si>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</si>
  <si>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　建設事業は平成14年度に完了し、償却資産は浄化槽1施設と付随する管渠である。
　①有形固定資産減価償却率は、類似団体に比べ高いが、施設の現状からは改築等の必要性が高い状況にはない。
　②管渠老朽化率及び③管渠改善率は、法定耐用年数に達した管渠がなく、更新等も行っていないため「-」となっている。</t>
  </si>
  <si>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</si>
  <si>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</si>
  <si>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</si>
  <si>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</si>
  <si>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</si>
  <si>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</si>
  <si>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事業は、対象世帯6戸の極めて小規模な事業であり、一般会計からの繰入れなど使用料以外の収入を前提とし、さらに、公共下水道事業と一体で経営しなければ健全性が保てない事業である。そのため、人件費等の経費について事業間の案分を検証していくとともに、公共下水道事業も含め下水道一体での経営健全化に取り組む。</t>
  </si>
  <si>
    <t>　当事業は、対象世帯6戸の極めて小規模な事業である。
　①経常収支比率は100%を上回っており、②累積欠損金も発生していないが、総収益のうち下水道使用料の占める割合は1.2%であり、一般会計からの繰入金など使用料以外の収入で費用を賄っている状況である。
　③流動比率は、100%を上回っている。
　④企業債残高対事業規模比率は、事業規模が著しく小さいため高い数値となっている。
　⑤経費回収率及び⑥汚水処理原価は、本来使用料で回収すべき経費が賄えていない状況であるため、公共下水道事業と一体的に経営するとともに、今後、更なる経費削減を検討する必要がある。
　⑦施設利用率は、汚水処理施設（浄化槽）に計測器を設置していないため、処理水量の計測ができず算出不能である。
　⑧水洗化率は、ほぼ100%に近い数値である。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</si>
</sst>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35.340000000000003</c:v>
                </c:pt>
                <c:pt idx="1">
                  <c:v>34.68</c:v>
                </c:pt>
                <c:pt idx="2">
                  <c:v>34.700000000000003</c:v>
                </c:pt>
                <c:pt idx="3">
                  <c:v>46.83</c:v>
                </c:pt>
                <c:pt idx="4">
                  <c:v>33.74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93.33</c:v>
                </c:pt>
                <c:pt idx="1">
                  <c:v>92.86</c:v>
                </c:pt>
                <c:pt idx="2">
                  <c:v>92.86</c:v>
                </c:pt>
                <c:pt idx="3">
                  <c:v>92.86</c:v>
                </c:pt>
                <c:pt idx="4">
                  <c:v>92.31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91.52</c:v>
                </c:pt>
                <c:pt idx="1">
                  <c:v>90.33</c:v>
                </c:pt>
                <c:pt idx="2">
                  <c:v>90.04</c:v>
                </c:pt>
                <c:pt idx="3">
                  <c:v>90.58</c:v>
                </c:pt>
                <c:pt idx="4">
                  <c:v>90.11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114.62</c:v>
                </c:pt>
                <c:pt idx="1">
                  <c:v>116.92</c:v>
                </c:pt>
                <c:pt idx="2">
                  <c:v>113.39</c:v>
                </c:pt>
                <c:pt idx="3">
                  <c:v>114.95</c:v>
                </c:pt>
                <c:pt idx="4">
                  <c:v>129.26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91.26</c:v>
                </c:pt>
                <c:pt idx="1">
                  <c:v>99.2</c:v>
                </c:pt>
                <c:pt idx="2">
                  <c:v>100.42</c:v>
                </c:pt>
                <c:pt idx="3">
                  <c:v>98.03</c:v>
                </c:pt>
                <c:pt idx="4">
                  <c:v>105.46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45.12</c:v>
                </c:pt>
                <c:pt idx="1">
                  <c:v>46.79</c:v>
                </c:pt>
                <c:pt idx="2">
                  <c:v>48.76</c:v>
                </c:pt>
                <c:pt idx="3">
                  <c:v>50.73</c:v>
                </c:pt>
                <c:pt idx="4">
                  <c:v>52.7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30.28</c:v>
                </c:pt>
                <c:pt idx="1">
                  <c:v>31</c:v>
                </c:pt>
                <c:pt idx="2">
                  <c:v>29.28</c:v>
                </c:pt>
                <c:pt idx="3">
                  <c:v>32.380000000000003</c:v>
                </c:pt>
                <c:pt idx="4">
                  <c:v>35.24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1597.09</c:v>
                </c:pt>
                <c:pt idx="1">
                  <c:v>1500.46</c:v>
                </c:pt>
                <c:pt idx="2">
                  <c:v>762.05</c:v>
                </c:pt>
                <c:pt idx="3">
                  <c:v>755.68</c:v>
                </c:pt>
                <c:pt idx="4">
                  <c:v>806.39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833.39</c:v>
                </c:pt>
                <c:pt idx="1">
                  <c:v>840.45</c:v>
                </c:pt>
                <c:pt idx="2">
                  <c:v>830.52</c:v>
                </c:pt>
                <c:pt idx="3">
                  <c:v>830.88</c:v>
                </c:pt>
                <c:pt idx="4">
                  <c:v>884.08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88.56</c:v>
                </c:pt>
                <c:pt idx="1">
                  <c:v>81.260000000000005</c:v>
                </c:pt>
                <c:pt idx="2">
                  <c:v>92.61</c:v>
                </c:pt>
                <c:pt idx="3">
                  <c:v>91.41</c:v>
                </c:pt>
                <c:pt idx="4">
                  <c:v>96.26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11130.49</c:v>
                </c:pt>
                <c:pt idx="1">
                  <c:v>9798.2800000000007</c:v>
                </c:pt>
                <c:pt idx="2">
                  <c:v>6793.99</c:v>
                </c:pt>
                <c:pt idx="3">
                  <c:v>7682.11</c:v>
                </c:pt>
                <c:pt idx="4">
                  <c:v>9532.86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1837.88</c:v>
                </c:pt>
                <c:pt idx="1">
                  <c:v>1748.51</c:v>
                </c:pt>
                <c:pt idx="2">
                  <c:v>1640.16</c:v>
                </c:pt>
                <c:pt idx="3">
                  <c:v>1521.05</c:v>
                </c:pt>
                <c:pt idx="4">
                  <c:v>1490.65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2.52</c:v>
                </c:pt>
                <c:pt idx="1">
                  <c:v>2.59</c:v>
                </c:pt>
                <c:pt idx="2">
                  <c:v>3.4</c:v>
                </c:pt>
                <c:pt idx="3">
                  <c:v>2.4700000000000002</c:v>
                </c:pt>
                <c:pt idx="4">
                  <c:v>1.78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35.03</c:v>
                </c:pt>
                <c:pt idx="1">
                  <c:v>34.99</c:v>
                </c:pt>
                <c:pt idx="2">
                  <c:v>38.270000000000003</c:v>
                </c:pt>
                <c:pt idx="3">
                  <c:v>37.520000000000003</c:v>
                </c:pt>
                <c:pt idx="4">
                  <c:v>34.96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7016.2</c:v>
                </c:pt>
                <c:pt idx="1">
                  <c:v>7306.52</c:v>
                </c:pt>
                <c:pt idx="2">
                  <c:v>5766.64</c:v>
                </c:pt>
                <c:pt idx="3">
                  <c:v>7432.02</c:v>
                </c:pt>
                <c:pt idx="4">
                  <c:v>9579.98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525.22</c:v>
                </c:pt>
                <c:pt idx="1">
                  <c:v>520.91999999999996</c:v>
                </c:pt>
                <c:pt idx="2">
                  <c:v>486.77</c:v>
                </c:pt>
                <c:pt idx="3">
                  <c:v>502.1</c:v>
                </c:pt>
                <c:pt idx="4">
                  <c:v>539.07000000000005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【787.78】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【96.87】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【1,496.36】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【89.98】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【33.84】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【534.98】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【35.16】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【34.79】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E4" zoomScale="85" zoomScaleNormal="85" workbookViewId="0">
      <selection activeCell="CA16" sqref="CA1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小規模集合排水処理</v>
      </c>
      <c r="Q8" s="6"/>
      <c r="R8" s="6"/>
      <c r="S8" s="6"/>
      <c r="T8" s="6"/>
      <c r="U8" s="6"/>
      <c r="V8" s="6"/>
      <c r="W8" s="6" t="str">
        <f>データ!L6</f>
        <v>I2</v>
      </c>
      <c r="X8" s="6"/>
      <c r="Y8" s="6"/>
      <c r="Z8" s="6"/>
      <c r="AA8" s="6"/>
      <c r="AB8" s="6"/>
      <c r="AC8" s="6"/>
      <c r="AD8" s="20" t="str">
        <f>データ!$M$6</f>
        <v>非設置</v>
      </c>
      <c r="AE8" s="20"/>
      <c r="AF8" s="20"/>
      <c r="AG8" s="20"/>
      <c r="AH8" s="20"/>
      <c r="AI8" s="20"/>
      <c r="AJ8" s="20"/>
      <c r="AK8" s="3"/>
      <c r="AL8" s="21">
        <f>データ!S6</f>
        <v>55721</v>
      </c>
      <c r="AM8" s="21"/>
      <c r="AN8" s="21"/>
      <c r="AO8" s="21"/>
      <c r="AP8" s="21"/>
      <c r="AQ8" s="21"/>
      <c r="AR8" s="21"/>
      <c r="AS8" s="21"/>
      <c r="AT8" s="7">
        <f>データ!T6</f>
        <v>103.58</v>
      </c>
      <c r="AU8" s="7"/>
      <c r="AV8" s="7"/>
      <c r="AW8" s="7"/>
      <c r="AX8" s="7"/>
      <c r="AY8" s="7"/>
      <c r="AZ8" s="7"/>
      <c r="BA8" s="7"/>
      <c r="BB8" s="7">
        <f>データ!U6</f>
        <v>537.95000000000005</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55.04</v>
      </c>
      <c r="J10" s="7"/>
      <c r="K10" s="7"/>
      <c r="L10" s="7"/>
      <c r="M10" s="7"/>
      <c r="N10" s="7"/>
      <c r="O10" s="7"/>
      <c r="P10" s="7">
        <f>データ!P6</f>
        <v>2.e-002</v>
      </c>
      <c r="Q10" s="7"/>
      <c r="R10" s="7"/>
      <c r="S10" s="7"/>
      <c r="T10" s="7"/>
      <c r="U10" s="7"/>
      <c r="V10" s="7"/>
      <c r="W10" s="7">
        <f>データ!Q6</f>
        <v>100</v>
      </c>
      <c r="X10" s="7"/>
      <c r="Y10" s="7"/>
      <c r="Z10" s="7"/>
      <c r="AA10" s="7"/>
      <c r="AB10" s="7"/>
      <c r="AC10" s="7"/>
      <c r="AD10" s="21">
        <f>データ!R6</f>
        <v>3190</v>
      </c>
      <c r="AE10" s="21"/>
      <c r="AF10" s="21"/>
      <c r="AG10" s="21"/>
      <c r="AH10" s="21"/>
      <c r="AI10" s="21"/>
      <c r="AJ10" s="21"/>
      <c r="AK10" s="2"/>
      <c r="AL10" s="21">
        <f>データ!V6</f>
        <v>13</v>
      </c>
      <c r="AM10" s="21"/>
      <c r="AN10" s="21"/>
      <c r="AO10" s="21"/>
      <c r="AP10" s="21"/>
      <c r="AQ10" s="21"/>
      <c r="AR10" s="21"/>
      <c r="AS10" s="21"/>
      <c r="AT10" s="7">
        <f>データ!W6</f>
        <v>1.e-002</v>
      </c>
      <c r="AU10" s="7"/>
      <c r="AV10" s="7"/>
      <c r="AW10" s="7"/>
      <c r="AX10" s="7"/>
      <c r="AY10" s="7"/>
      <c r="AZ10" s="7"/>
      <c r="BA10" s="7"/>
      <c r="BB10" s="7">
        <f>データ!X6</f>
        <v>1300</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106</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9</v>
      </c>
      <c r="J84" s="12" t="s">
        <v>48</v>
      </c>
      <c r="K84" s="12" t="s">
        <v>49</v>
      </c>
      <c r="L84" s="12" t="s">
        <v>32</v>
      </c>
      <c r="M84" s="12" t="s">
        <v>36</v>
      </c>
      <c r="N84" s="12" t="s">
        <v>50</v>
      </c>
      <c r="O84" s="12" t="s">
        <v>52</v>
      </c>
    </row>
    <row r="85" spans="1:78" hidden="1">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bm8u0jyXoS1VHoLGLi9vaHmtKWOUdY6LUqQQ8nPS+6Pb6NwMk56iSSN9z5zQJjJyaqV7mjy+Wn+x/Ex/Ssnz5w==" saltValue="1sqYMj0wyZB1ybpyMULPl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33</v>
      </c>
      <c r="C3" s="58" t="s">
        <v>57</v>
      </c>
      <c r="D3" s="58" t="s">
        <v>58</v>
      </c>
      <c r="E3" s="58" t="s">
        <v>5</v>
      </c>
      <c r="F3" s="58" t="s">
        <v>4</v>
      </c>
      <c r="G3" s="58" t="s">
        <v>25</v>
      </c>
      <c r="H3" s="65" t="s">
        <v>59</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6</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43</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2022</v>
      </c>
      <c r="C6" s="61">
        <f t="shared" si="1"/>
        <v>332046</v>
      </c>
      <c r="D6" s="61">
        <f t="shared" si="1"/>
        <v>46</v>
      </c>
      <c r="E6" s="61">
        <f t="shared" si="1"/>
        <v>17</v>
      </c>
      <c r="F6" s="61">
        <f t="shared" si="1"/>
        <v>9</v>
      </c>
      <c r="G6" s="61">
        <f t="shared" si="1"/>
        <v>0</v>
      </c>
      <c r="H6" s="61" t="str">
        <f t="shared" si="1"/>
        <v>岡山県　玉野市</v>
      </c>
      <c r="I6" s="61" t="str">
        <f t="shared" si="1"/>
        <v>法適用</v>
      </c>
      <c r="J6" s="61" t="str">
        <f t="shared" si="1"/>
        <v>下水道事業</v>
      </c>
      <c r="K6" s="61" t="str">
        <f t="shared" si="1"/>
        <v>小規模集合排水処理</v>
      </c>
      <c r="L6" s="61" t="str">
        <f t="shared" si="1"/>
        <v>I2</v>
      </c>
      <c r="M6" s="61" t="str">
        <f t="shared" si="1"/>
        <v>非設置</v>
      </c>
      <c r="N6" s="70" t="str">
        <f t="shared" si="1"/>
        <v>-</v>
      </c>
      <c r="O6" s="70">
        <f t="shared" si="1"/>
        <v>55.04</v>
      </c>
      <c r="P6" s="70">
        <f t="shared" si="1"/>
        <v>2.e-002</v>
      </c>
      <c r="Q6" s="70">
        <f t="shared" si="1"/>
        <v>100</v>
      </c>
      <c r="R6" s="70">
        <f t="shared" si="1"/>
        <v>3190</v>
      </c>
      <c r="S6" s="70">
        <f t="shared" si="1"/>
        <v>55721</v>
      </c>
      <c r="T6" s="70">
        <f t="shared" si="1"/>
        <v>103.58</v>
      </c>
      <c r="U6" s="70">
        <f t="shared" si="1"/>
        <v>537.95000000000005</v>
      </c>
      <c r="V6" s="70">
        <f t="shared" si="1"/>
        <v>13</v>
      </c>
      <c r="W6" s="70">
        <f t="shared" si="1"/>
        <v>1.e-002</v>
      </c>
      <c r="X6" s="70">
        <f t="shared" si="1"/>
        <v>1300</v>
      </c>
      <c r="Y6" s="78">
        <f t="shared" ref="Y6:AH6" si="2">IF(Y7="",NA(),Y7)</f>
        <v>114.62</v>
      </c>
      <c r="Z6" s="78">
        <f t="shared" si="2"/>
        <v>116.92</v>
      </c>
      <c r="AA6" s="78">
        <f t="shared" si="2"/>
        <v>113.39</v>
      </c>
      <c r="AB6" s="78">
        <f t="shared" si="2"/>
        <v>114.95</v>
      </c>
      <c r="AC6" s="78">
        <f t="shared" si="2"/>
        <v>129.26</v>
      </c>
      <c r="AD6" s="78">
        <f t="shared" si="2"/>
        <v>91.26</v>
      </c>
      <c r="AE6" s="78">
        <f t="shared" si="2"/>
        <v>99.2</v>
      </c>
      <c r="AF6" s="78">
        <f t="shared" si="2"/>
        <v>100.42</v>
      </c>
      <c r="AG6" s="78">
        <f t="shared" si="2"/>
        <v>98.03</v>
      </c>
      <c r="AH6" s="78">
        <f t="shared" si="2"/>
        <v>105.46</v>
      </c>
      <c r="AI6" s="70" t="str">
        <f>IF(AI7="","",IF(AI7="-","【-】","【"&amp;SUBSTITUTE(TEXT(AI7,"#,##0.00"),"-","△")&amp;"】"))</f>
        <v>【105.41】</v>
      </c>
      <c r="AJ6" s="70">
        <f t="shared" ref="AJ6:AS6" si="3">IF(AJ7="",NA(),AJ7)</f>
        <v>0</v>
      </c>
      <c r="AK6" s="70">
        <f t="shared" si="3"/>
        <v>0</v>
      </c>
      <c r="AL6" s="70">
        <f t="shared" si="3"/>
        <v>0</v>
      </c>
      <c r="AM6" s="70">
        <f t="shared" si="3"/>
        <v>0</v>
      </c>
      <c r="AN6" s="70">
        <f t="shared" si="3"/>
        <v>0</v>
      </c>
      <c r="AO6" s="78">
        <f t="shared" si="3"/>
        <v>1597.09</v>
      </c>
      <c r="AP6" s="78">
        <f t="shared" si="3"/>
        <v>1500.46</v>
      </c>
      <c r="AQ6" s="78">
        <f t="shared" si="3"/>
        <v>762.05</v>
      </c>
      <c r="AR6" s="78">
        <f t="shared" si="3"/>
        <v>755.68</v>
      </c>
      <c r="AS6" s="78">
        <f t="shared" si="3"/>
        <v>806.39</v>
      </c>
      <c r="AT6" s="70" t="str">
        <f>IF(AT7="","",IF(AT7="-","【-】","【"&amp;SUBSTITUTE(TEXT(AT7,"#,##0.00"),"-","△")&amp;"】"))</f>
        <v>【787.78】</v>
      </c>
      <c r="AU6" s="78">
        <f t="shared" ref="AU6:BD6" si="4">IF(AU7="",NA(),AU7)</f>
        <v>833.39</v>
      </c>
      <c r="AV6" s="78">
        <f t="shared" si="4"/>
        <v>840.45</v>
      </c>
      <c r="AW6" s="78">
        <f t="shared" si="4"/>
        <v>830.52</v>
      </c>
      <c r="AX6" s="78">
        <f t="shared" si="4"/>
        <v>830.88</v>
      </c>
      <c r="AY6" s="78">
        <f t="shared" si="4"/>
        <v>884.08</v>
      </c>
      <c r="AZ6" s="78">
        <f t="shared" si="4"/>
        <v>88.56</v>
      </c>
      <c r="BA6" s="78">
        <f t="shared" si="4"/>
        <v>81.260000000000005</v>
      </c>
      <c r="BB6" s="78">
        <f t="shared" si="4"/>
        <v>92.61</v>
      </c>
      <c r="BC6" s="78">
        <f t="shared" si="4"/>
        <v>91.41</v>
      </c>
      <c r="BD6" s="78">
        <f t="shared" si="4"/>
        <v>96.26</v>
      </c>
      <c r="BE6" s="70" t="str">
        <f>IF(BE7="","",IF(BE7="-","【-】","【"&amp;SUBSTITUTE(TEXT(BE7,"#,##0.00"),"-","△")&amp;"】"))</f>
        <v>【96.87】</v>
      </c>
      <c r="BF6" s="78">
        <f t="shared" ref="BF6:BO6" si="5">IF(BF7="",NA(),BF7)</f>
        <v>11130.49</v>
      </c>
      <c r="BG6" s="78">
        <f t="shared" si="5"/>
        <v>9798.2800000000007</v>
      </c>
      <c r="BH6" s="78">
        <f t="shared" si="5"/>
        <v>6793.99</v>
      </c>
      <c r="BI6" s="78">
        <f t="shared" si="5"/>
        <v>7682.11</v>
      </c>
      <c r="BJ6" s="78">
        <f t="shared" si="5"/>
        <v>9532.86</v>
      </c>
      <c r="BK6" s="78">
        <f t="shared" si="5"/>
        <v>1837.88</v>
      </c>
      <c r="BL6" s="78">
        <f t="shared" si="5"/>
        <v>1748.51</v>
      </c>
      <c r="BM6" s="78">
        <f t="shared" si="5"/>
        <v>1640.16</v>
      </c>
      <c r="BN6" s="78">
        <f t="shared" si="5"/>
        <v>1521.05</v>
      </c>
      <c r="BO6" s="78">
        <f t="shared" si="5"/>
        <v>1490.65</v>
      </c>
      <c r="BP6" s="70" t="str">
        <f>IF(BP7="","",IF(BP7="-","【-】","【"&amp;SUBSTITUTE(TEXT(BP7,"#,##0.00"),"-","△")&amp;"】"))</f>
        <v>【1,496.36】</v>
      </c>
      <c r="BQ6" s="78">
        <f t="shared" ref="BQ6:BZ6" si="6">IF(BQ7="",NA(),BQ7)</f>
        <v>2.52</v>
      </c>
      <c r="BR6" s="78">
        <f t="shared" si="6"/>
        <v>2.59</v>
      </c>
      <c r="BS6" s="78">
        <f t="shared" si="6"/>
        <v>3.4</v>
      </c>
      <c r="BT6" s="78">
        <f t="shared" si="6"/>
        <v>2.4700000000000002</v>
      </c>
      <c r="BU6" s="78">
        <f t="shared" si="6"/>
        <v>1.78</v>
      </c>
      <c r="BV6" s="78">
        <f t="shared" si="6"/>
        <v>35.03</v>
      </c>
      <c r="BW6" s="78">
        <f t="shared" si="6"/>
        <v>34.99</v>
      </c>
      <c r="BX6" s="78">
        <f t="shared" si="6"/>
        <v>38.270000000000003</v>
      </c>
      <c r="BY6" s="78">
        <f t="shared" si="6"/>
        <v>37.520000000000003</v>
      </c>
      <c r="BZ6" s="78">
        <f t="shared" si="6"/>
        <v>34.96</v>
      </c>
      <c r="CA6" s="70" t="str">
        <f>IF(CA7="","",IF(CA7="-","【-】","【"&amp;SUBSTITUTE(TEXT(CA7,"#,##0.00"),"-","△")&amp;"】"))</f>
        <v>【35.16】</v>
      </c>
      <c r="CB6" s="78">
        <f t="shared" ref="CB6:CK6" si="7">IF(CB7="",NA(),CB7)</f>
        <v>7016.2</v>
      </c>
      <c r="CC6" s="78">
        <f t="shared" si="7"/>
        <v>7306.52</v>
      </c>
      <c r="CD6" s="78">
        <f t="shared" si="7"/>
        <v>5766.64</v>
      </c>
      <c r="CE6" s="78">
        <f t="shared" si="7"/>
        <v>7432.02</v>
      </c>
      <c r="CF6" s="78">
        <f t="shared" si="7"/>
        <v>9579.98</v>
      </c>
      <c r="CG6" s="78">
        <f t="shared" si="7"/>
        <v>525.22</v>
      </c>
      <c r="CH6" s="78">
        <f t="shared" si="7"/>
        <v>520.91999999999996</v>
      </c>
      <c r="CI6" s="78">
        <f t="shared" si="7"/>
        <v>486.77</v>
      </c>
      <c r="CJ6" s="78">
        <f t="shared" si="7"/>
        <v>502.1</v>
      </c>
      <c r="CK6" s="78">
        <f t="shared" si="7"/>
        <v>539.07000000000005</v>
      </c>
      <c r="CL6" s="70" t="str">
        <f>IF(CL7="","",IF(CL7="-","【-】","【"&amp;SUBSTITUTE(TEXT(CL7,"#,##0.00"),"-","△")&amp;"】"))</f>
        <v>【534.98】</v>
      </c>
      <c r="CM6" s="78" t="str">
        <f t="shared" ref="CM6:CV6" si="8">IF(CM7="",NA(),CM7)</f>
        <v>-</v>
      </c>
      <c r="CN6" s="78" t="str">
        <f t="shared" si="8"/>
        <v>-</v>
      </c>
      <c r="CO6" s="78" t="str">
        <f t="shared" si="8"/>
        <v>-</v>
      </c>
      <c r="CP6" s="78" t="str">
        <f t="shared" si="8"/>
        <v>-</v>
      </c>
      <c r="CQ6" s="78" t="str">
        <f t="shared" si="8"/>
        <v>-</v>
      </c>
      <c r="CR6" s="78">
        <f t="shared" si="8"/>
        <v>35.340000000000003</v>
      </c>
      <c r="CS6" s="78">
        <f t="shared" si="8"/>
        <v>34.68</v>
      </c>
      <c r="CT6" s="78">
        <f t="shared" si="8"/>
        <v>34.700000000000003</v>
      </c>
      <c r="CU6" s="78">
        <f t="shared" si="8"/>
        <v>46.83</v>
      </c>
      <c r="CV6" s="78">
        <f t="shared" si="8"/>
        <v>33.74</v>
      </c>
      <c r="CW6" s="70" t="str">
        <f>IF(CW7="","",IF(CW7="-","【-】","【"&amp;SUBSTITUTE(TEXT(CW7,"#,##0.00"),"-","△")&amp;"】"))</f>
        <v>【33.84】</v>
      </c>
      <c r="CX6" s="78">
        <f t="shared" ref="CX6:DG6" si="9">IF(CX7="",NA(),CX7)</f>
        <v>93.33</v>
      </c>
      <c r="CY6" s="78">
        <f t="shared" si="9"/>
        <v>92.86</v>
      </c>
      <c r="CZ6" s="78">
        <f t="shared" si="9"/>
        <v>92.86</v>
      </c>
      <c r="DA6" s="78">
        <f t="shared" si="9"/>
        <v>92.86</v>
      </c>
      <c r="DB6" s="78">
        <f t="shared" si="9"/>
        <v>92.31</v>
      </c>
      <c r="DC6" s="78">
        <f t="shared" si="9"/>
        <v>91.52</v>
      </c>
      <c r="DD6" s="78">
        <f t="shared" si="9"/>
        <v>90.33</v>
      </c>
      <c r="DE6" s="78">
        <f t="shared" si="9"/>
        <v>90.04</v>
      </c>
      <c r="DF6" s="78">
        <f t="shared" si="9"/>
        <v>90.58</v>
      </c>
      <c r="DG6" s="78">
        <f t="shared" si="9"/>
        <v>90.11</v>
      </c>
      <c r="DH6" s="70" t="str">
        <f>IF(DH7="","",IF(DH7="-","【-】","【"&amp;SUBSTITUTE(TEXT(DH7,"#,##0.00"),"-","△")&amp;"】"))</f>
        <v>【89.98】</v>
      </c>
      <c r="DI6" s="78">
        <f t="shared" ref="DI6:DR6" si="10">IF(DI7="",NA(),DI7)</f>
        <v>45.12</v>
      </c>
      <c r="DJ6" s="78">
        <f t="shared" si="10"/>
        <v>46.79</v>
      </c>
      <c r="DK6" s="78">
        <f t="shared" si="10"/>
        <v>48.76</v>
      </c>
      <c r="DL6" s="78">
        <f t="shared" si="10"/>
        <v>50.73</v>
      </c>
      <c r="DM6" s="78">
        <f t="shared" si="10"/>
        <v>52.7</v>
      </c>
      <c r="DN6" s="78">
        <f t="shared" si="10"/>
        <v>30.28</v>
      </c>
      <c r="DO6" s="78">
        <f t="shared" si="10"/>
        <v>31</v>
      </c>
      <c r="DP6" s="78">
        <f t="shared" si="10"/>
        <v>29.28</v>
      </c>
      <c r="DQ6" s="78">
        <f t="shared" si="10"/>
        <v>32.380000000000003</v>
      </c>
      <c r="DR6" s="78">
        <f t="shared" si="10"/>
        <v>35.24</v>
      </c>
      <c r="DS6" s="70" t="str">
        <f>IF(DS7="","",IF(DS7="-","【-】","【"&amp;SUBSTITUTE(TEXT(DS7,"#,##0.00"),"-","△")&amp;"】"))</f>
        <v>【34.79】</v>
      </c>
      <c r="DT6" s="78" t="str">
        <f t="shared" ref="DT6:EC6" si="11">IF(DT7="",NA(),DT7)</f>
        <v>-</v>
      </c>
      <c r="DU6" s="78" t="str">
        <f t="shared" si="11"/>
        <v>-</v>
      </c>
      <c r="DV6" s="78" t="str">
        <f t="shared" si="11"/>
        <v>-</v>
      </c>
      <c r="DW6" s="78" t="str">
        <f t="shared" si="11"/>
        <v>-</v>
      </c>
      <c r="DX6" s="78" t="str">
        <f t="shared" si="11"/>
        <v>-</v>
      </c>
      <c r="DY6" s="70">
        <f t="shared" si="11"/>
        <v>0</v>
      </c>
      <c r="DZ6" s="70">
        <f t="shared" si="11"/>
        <v>0</v>
      </c>
      <c r="EA6" s="70">
        <f t="shared" si="11"/>
        <v>0</v>
      </c>
      <c r="EB6" s="70">
        <f t="shared" si="11"/>
        <v>0</v>
      </c>
      <c r="EC6" s="70">
        <f t="shared" si="11"/>
        <v>0</v>
      </c>
      <c r="ED6" s="70" t="str">
        <f>IF(ED7="","",IF(ED7="-","【-】","【"&amp;SUBSTITUTE(TEXT(ED7,"#,##0.00"),"-","△")&amp;"】"))</f>
        <v>【0.00】</v>
      </c>
      <c r="EE6" s="78" t="str">
        <f t="shared" ref="EE6:EN6" si="12">IF(EE7="",NA(),EE7)</f>
        <v>-</v>
      </c>
      <c r="EF6" s="78" t="str">
        <f t="shared" si="12"/>
        <v>-</v>
      </c>
      <c r="EG6" s="78" t="str">
        <f t="shared" si="12"/>
        <v>-</v>
      </c>
      <c r="EH6" s="78" t="str">
        <f t="shared" si="12"/>
        <v>-</v>
      </c>
      <c r="EI6" s="78" t="str">
        <f t="shared" si="12"/>
        <v>-</v>
      </c>
      <c r="EJ6" s="70">
        <f t="shared" si="12"/>
        <v>0</v>
      </c>
      <c r="EK6" s="70">
        <f t="shared" si="12"/>
        <v>0</v>
      </c>
      <c r="EL6" s="70">
        <f t="shared" si="12"/>
        <v>0</v>
      </c>
      <c r="EM6" s="70">
        <f t="shared" si="12"/>
        <v>0</v>
      </c>
      <c r="EN6" s="70">
        <f t="shared" si="12"/>
        <v>0</v>
      </c>
      <c r="EO6" s="70" t="str">
        <f>IF(EO7="","",IF(EO7="-","【-】","【"&amp;SUBSTITUTE(TEXT(EO7,"#,##0.00"),"-","△")&amp;"】"))</f>
        <v>【0.00】</v>
      </c>
    </row>
    <row r="7" spans="1:148" s="55" customFormat="1">
      <c r="A7" s="56"/>
      <c r="B7" s="62">
        <v>2022</v>
      </c>
      <c r="C7" s="62">
        <v>332046</v>
      </c>
      <c r="D7" s="62">
        <v>46</v>
      </c>
      <c r="E7" s="62">
        <v>17</v>
      </c>
      <c r="F7" s="62">
        <v>9</v>
      </c>
      <c r="G7" s="62">
        <v>0</v>
      </c>
      <c r="H7" s="62" t="s">
        <v>96</v>
      </c>
      <c r="I7" s="62" t="s">
        <v>97</v>
      </c>
      <c r="J7" s="62" t="s">
        <v>98</v>
      </c>
      <c r="K7" s="62" t="s">
        <v>21</v>
      </c>
      <c r="L7" s="62" t="s">
        <v>99</v>
      </c>
      <c r="M7" s="62" t="s">
        <v>100</v>
      </c>
      <c r="N7" s="71" t="s">
        <v>101</v>
      </c>
      <c r="O7" s="71">
        <v>55.04</v>
      </c>
      <c r="P7" s="71">
        <v>2.e-002</v>
      </c>
      <c r="Q7" s="71">
        <v>100</v>
      </c>
      <c r="R7" s="71">
        <v>3190</v>
      </c>
      <c r="S7" s="71">
        <v>55721</v>
      </c>
      <c r="T7" s="71">
        <v>103.58</v>
      </c>
      <c r="U7" s="71">
        <v>537.95000000000005</v>
      </c>
      <c r="V7" s="71">
        <v>13</v>
      </c>
      <c r="W7" s="71">
        <v>1.e-002</v>
      </c>
      <c r="X7" s="71">
        <v>1300</v>
      </c>
      <c r="Y7" s="71">
        <v>114.62</v>
      </c>
      <c r="Z7" s="71">
        <v>116.92</v>
      </c>
      <c r="AA7" s="71">
        <v>113.39</v>
      </c>
      <c r="AB7" s="71">
        <v>114.95</v>
      </c>
      <c r="AC7" s="71">
        <v>129.26</v>
      </c>
      <c r="AD7" s="71">
        <v>91.26</v>
      </c>
      <c r="AE7" s="71">
        <v>99.2</v>
      </c>
      <c r="AF7" s="71">
        <v>100.42</v>
      </c>
      <c r="AG7" s="71">
        <v>98.03</v>
      </c>
      <c r="AH7" s="71">
        <v>105.46</v>
      </c>
      <c r="AI7" s="71">
        <v>105.41</v>
      </c>
      <c r="AJ7" s="71">
        <v>0</v>
      </c>
      <c r="AK7" s="71">
        <v>0</v>
      </c>
      <c r="AL7" s="71">
        <v>0</v>
      </c>
      <c r="AM7" s="71">
        <v>0</v>
      </c>
      <c r="AN7" s="71">
        <v>0</v>
      </c>
      <c r="AO7" s="71">
        <v>1597.09</v>
      </c>
      <c r="AP7" s="71">
        <v>1500.46</v>
      </c>
      <c r="AQ7" s="71">
        <v>762.05</v>
      </c>
      <c r="AR7" s="71">
        <v>755.68</v>
      </c>
      <c r="AS7" s="71">
        <v>806.39</v>
      </c>
      <c r="AT7" s="71">
        <v>787.78</v>
      </c>
      <c r="AU7" s="71">
        <v>833.39</v>
      </c>
      <c r="AV7" s="71">
        <v>840.45</v>
      </c>
      <c r="AW7" s="71">
        <v>830.52</v>
      </c>
      <c r="AX7" s="71">
        <v>830.88</v>
      </c>
      <c r="AY7" s="71">
        <v>884.08</v>
      </c>
      <c r="AZ7" s="71">
        <v>88.56</v>
      </c>
      <c r="BA7" s="71">
        <v>81.260000000000005</v>
      </c>
      <c r="BB7" s="71">
        <v>92.61</v>
      </c>
      <c r="BC7" s="71">
        <v>91.41</v>
      </c>
      <c r="BD7" s="71">
        <v>96.26</v>
      </c>
      <c r="BE7" s="71">
        <v>96.87</v>
      </c>
      <c r="BF7" s="71">
        <v>11130.49</v>
      </c>
      <c r="BG7" s="71">
        <v>9798.2800000000007</v>
      </c>
      <c r="BH7" s="71">
        <v>6793.99</v>
      </c>
      <c r="BI7" s="71">
        <v>7682.11</v>
      </c>
      <c r="BJ7" s="71">
        <v>9532.86</v>
      </c>
      <c r="BK7" s="71">
        <v>1837.88</v>
      </c>
      <c r="BL7" s="71">
        <v>1748.51</v>
      </c>
      <c r="BM7" s="71">
        <v>1640.16</v>
      </c>
      <c r="BN7" s="71">
        <v>1521.05</v>
      </c>
      <c r="BO7" s="71">
        <v>1490.65</v>
      </c>
      <c r="BP7" s="71">
        <v>1496.36</v>
      </c>
      <c r="BQ7" s="71">
        <v>2.52</v>
      </c>
      <c r="BR7" s="71">
        <v>2.59</v>
      </c>
      <c r="BS7" s="71">
        <v>3.4</v>
      </c>
      <c r="BT7" s="71">
        <v>2.4700000000000002</v>
      </c>
      <c r="BU7" s="71">
        <v>1.78</v>
      </c>
      <c r="BV7" s="71">
        <v>35.03</v>
      </c>
      <c r="BW7" s="71">
        <v>34.99</v>
      </c>
      <c r="BX7" s="71">
        <v>38.270000000000003</v>
      </c>
      <c r="BY7" s="71">
        <v>37.520000000000003</v>
      </c>
      <c r="BZ7" s="71">
        <v>34.96</v>
      </c>
      <c r="CA7" s="71">
        <v>35.159999999999997</v>
      </c>
      <c r="CB7" s="71">
        <v>7016.2</v>
      </c>
      <c r="CC7" s="71">
        <v>7306.52</v>
      </c>
      <c r="CD7" s="71">
        <v>5766.64</v>
      </c>
      <c r="CE7" s="71">
        <v>7432.02</v>
      </c>
      <c r="CF7" s="71">
        <v>9579.98</v>
      </c>
      <c r="CG7" s="71">
        <v>525.22</v>
      </c>
      <c r="CH7" s="71">
        <v>520.91999999999996</v>
      </c>
      <c r="CI7" s="71">
        <v>486.77</v>
      </c>
      <c r="CJ7" s="71">
        <v>502.1</v>
      </c>
      <c r="CK7" s="71">
        <v>539.07000000000005</v>
      </c>
      <c r="CL7" s="71">
        <v>534.98</v>
      </c>
      <c r="CM7" s="71" t="s">
        <v>101</v>
      </c>
      <c r="CN7" s="71" t="s">
        <v>101</v>
      </c>
      <c r="CO7" s="71" t="s">
        <v>101</v>
      </c>
      <c r="CP7" s="71" t="s">
        <v>101</v>
      </c>
      <c r="CQ7" s="71" t="s">
        <v>101</v>
      </c>
      <c r="CR7" s="71">
        <v>35.340000000000003</v>
      </c>
      <c r="CS7" s="71">
        <v>34.68</v>
      </c>
      <c r="CT7" s="71">
        <v>34.700000000000003</v>
      </c>
      <c r="CU7" s="71">
        <v>46.83</v>
      </c>
      <c r="CV7" s="71">
        <v>33.74</v>
      </c>
      <c r="CW7" s="71">
        <v>33.840000000000003</v>
      </c>
      <c r="CX7" s="71">
        <v>93.33</v>
      </c>
      <c r="CY7" s="71">
        <v>92.86</v>
      </c>
      <c r="CZ7" s="71">
        <v>92.86</v>
      </c>
      <c r="DA7" s="71">
        <v>92.86</v>
      </c>
      <c r="DB7" s="71">
        <v>92.31</v>
      </c>
      <c r="DC7" s="71">
        <v>91.52</v>
      </c>
      <c r="DD7" s="71">
        <v>90.33</v>
      </c>
      <c r="DE7" s="71">
        <v>90.04</v>
      </c>
      <c r="DF7" s="71">
        <v>90.58</v>
      </c>
      <c r="DG7" s="71">
        <v>90.11</v>
      </c>
      <c r="DH7" s="71">
        <v>89.98</v>
      </c>
      <c r="DI7" s="71">
        <v>45.12</v>
      </c>
      <c r="DJ7" s="71">
        <v>46.79</v>
      </c>
      <c r="DK7" s="71">
        <v>48.76</v>
      </c>
      <c r="DL7" s="71">
        <v>50.73</v>
      </c>
      <c r="DM7" s="71">
        <v>52.7</v>
      </c>
      <c r="DN7" s="71">
        <v>30.28</v>
      </c>
      <c r="DO7" s="71">
        <v>31</v>
      </c>
      <c r="DP7" s="71">
        <v>29.28</v>
      </c>
      <c r="DQ7" s="71">
        <v>32.380000000000003</v>
      </c>
      <c r="DR7" s="71">
        <v>35.24</v>
      </c>
      <c r="DS7" s="71">
        <v>34.79</v>
      </c>
      <c r="DT7" s="71" t="s">
        <v>101</v>
      </c>
      <c r="DU7" s="71" t="s">
        <v>101</v>
      </c>
      <c r="DV7" s="71" t="s">
        <v>101</v>
      </c>
      <c r="DW7" s="71" t="s">
        <v>101</v>
      </c>
      <c r="DX7" s="71" t="s">
        <v>101</v>
      </c>
      <c r="DY7" s="71">
        <v>0</v>
      </c>
      <c r="DZ7" s="71">
        <v>0</v>
      </c>
      <c r="EA7" s="71">
        <v>0</v>
      </c>
      <c r="EB7" s="71">
        <v>0</v>
      </c>
      <c r="EC7" s="71">
        <v>0</v>
      </c>
      <c r="ED7" s="71">
        <v>0</v>
      </c>
      <c r="EE7" s="71" t="s">
        <v>101</v>
      </c>
      <c r="EF7" s="71" t="s">
        <v>101</v>
      </c>
      <c r="EG7" s="71" t="s">
        <v>101</v>
      </c>
      <c r="EH7" s="71" t="s">
        <v>101</v>
      </c>
      <c r="EI7" s="71" t="s">
        <v>101</v>
      </c>
      <c r="EJ7" s="71">
        <v>0</v>
      </c>
      <c r="EK7" s="71">
        <v>0</v>
      </c>
      <c r="EL7" s="71">
        <v>0</v>
      </c>
      <c r="EM7" s="71">
        <v>0</v>
      </c>
      <c r="EN7" s="71">
        <v>0</v>
      </c>
      <c r="EO7" s="71">
        <v>0</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岩中  幹夫</cp:lastModifiedBy>
  <dcterms:created xsi:type="dcterms:W3CDTF">2023-12-12T01:06:44Z</dcterms:created>
  <dcterms:modified xsi:type="dcterms:W3CDTF">2024-01-18T00:16:28Z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2024-01-18T00:16:28Z</vt:filetime>
  </property>
</Properties>
</file>