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09041_病院事業管理課\09 庶務\01 調査・通知\01 庁内\06 財政課\R5\240116_ 【岡山県市町村課：1／26(金)〆】公営企業に係る経営比較分析表（令和４年度決算）の分析等について（依頼）\files\04_玉野市\"/>
    </mc:Choice>
  </mc:AlternateContent>
  <workbookProtection workbookAlgorithmName="SHA-512" workbookHashValue="SrxZ+XHKqlQAFDHTJZbnkvPorX0aCAaU0466ym/U3nTPyC88agOClvx8yAj2emjlL994XC3vDAqrAX7S5thgGQ==" workbookSaltValue="cVNdwYiUJ6KcrCEjnZ1lYg==" workbookSpinCount="100000" lockStructure="1"/>
  <bookViews>
    <workbookView xWindow="0" yWindow="0" windowWidth="28800" windowHeight="135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JW8" i="4"/>
  <c r="ID8" i="4"/>
  <c r="FZ8" i="4"/>
  <c r="EG8" i="4"/>
  <c r="CN8" i="4"/>
  <c r="AU8" i="4"/>
  <c r="B8" i="4"/>
  <c r="B6" i="4"/>
  <c r="JB78" i="4" l="1"/>
  <c r="IZ54" i="4"/>
  <c r="IZ32" i="4"/>
  <c r="FO78" i="4"/>
  <c r="FL54" i="4"/>
  <c r="BX78" i="4"/>
  <c r="BX54" i="4"/>
  <c r="BX32" i="4"/>
  <c r="MO78" i="4"/>
  <c r="MN54" i="4"/>
  <c r="MN32" i="4"/>
  <c r="FL32" i="4"/>
  <c r="C11" i="5"/>
  <c r="D11" i="5"/>
  <c r="E11" i="5"/>
  <c r="B11" i="5"/>
  <c r="GT78" i="4" l="1"/>
  <c r="GR54" i="4"/>
  <c r="GR32" i="4"/>
  <c r="P78" i="4"/>
  <c r="P54" i="4"/>
  <c r="P32" i="4"/>
  <c r="DD54" i="4"/>
  <c r="DD32" i="4"/>
  <c r="KG78" i="4"/>
  <c r="KF54" i="4"/>
  <c r="KF32" i="4"/>
  <c r="DG78" i="4"/>
  <c r="LZ78" i="4"/>
  <c r="LY54" i="4"/>
  <c r="LY32" i="4"/>
  <c r="EZ78" i="4"/>
  <c r="EW54" i="4"/>
  <c r="EW32" i="4"/>
  <c r="IM78" i="4"/>
  <c r="IK54" i="4"/>
  <c r="IK32" i="4"/>
  <c r="BI78" i="4"/>
  <c r="BI54" i="4"/>
  <c r="BI32" i="4"/>
  <c r="AT78" i="4"/>
  <c r="AT54" i="4"/>
  <c r="AT32" i="4"/>
  <c r="LK78" i="4"/>
  <c r="LJ54" i="4"/>
  <c r="HX78" i="4"/>
  <c r="HV54" i="4"/>
  <c r="HV32" i="4"/>
  <c r="LJ32" i="4"/>
  <c r="EK78" i="4"/>
  <c r="EH54" i="4"/>
  <c r="EH32" i="4"/>
  <c r="DV78" i="4"/>
  <c r="DS54" i="4"/>
  <c r="DS32" i="4"/>
  <c r="KV78" i="4"/>
  <c r="KU54" i="4"/>
  <c r="KU32" i="4"/>
  <c r="AE78" i="4"/>
  <c r="HI78" i="4"/>
  <c r="HG54" i="4"/>
  <c r="HG32" i="4"/>
  <c r="AE54" i="4"/>
  <c r="AE32" i="4"/>
</calcChain>
</file>

<file path=xl/sharedStrings.xml><?xml version="1.0" encoding="utf-8"?>
<sst xmlns="http://schemas.openxmlformats.org/spreadsheetml/2006/main" count="416" uniqueCount="185">
  <si>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</si>
  <si>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</si>
  <si>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</si>
  <si>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</si>
  <si>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</si>
  <si>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</si>
  <si>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</si>
  <si>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</si>
  <si>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</si>
  <si>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</si>
  <si>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</si>
  <si>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</si>
  <si>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</si>
  <si>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</si>
  <si>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</si>
  <si>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</si>
  <si>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</si>
  <si>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</si>
  <si>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</si>
  <si>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</si>
  <si>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</si>
  <si>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</si>
  <si>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</si>
  <si>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</si>
  <si>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</si>
  <si>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</si>
  <si>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</si>
  <si>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</si>
  <si>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</si>
  <si>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</si>
  <si>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</si>
  <si>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</si>
  <si>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</si>
  <si>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</si>
  <si>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</si>
  <si>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</si>
  <si>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</si>
  <si>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</si>
  <si>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</si>
  <si>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</si>
  <si>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</si>
  <si>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</si>
  <si>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</si>
  <si>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</si>
  <si>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</si>
  <si>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</si>
  <si>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</si>
  <si>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</si>
  <si>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</si>
  <si>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</si>
  <si>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</si>
  <si>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</si>
  <si>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</si>
  <si>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</si>
  <si>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</si>
  <si>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</si>
  <si>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</si>
  <si>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</si>
  <si>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</si>
  <si>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</si>
  <si>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</si>
  <si>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</si>
  <si>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</si>
  <si>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</si>
  <si>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</si>
  <si>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</si>
  <si>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</si>
  <si>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</si>
  <si>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</si>
  <si>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</si>
  <si>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</si>
  <si>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</si>
  <si>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</si>
  <si>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</si>
  <si>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</si>
  <si>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</si>
  <si>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</si>
  <si>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</si>
  <si>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</si>
  <si>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</si>
  <si>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</si>
  <si>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</si>
  <si>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</si>
  <si>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</si>
  <si>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</si>
  <si>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</si>
  <si>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</si>
  <si>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</si>
  <si>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</si>
  <si>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</si>
  <si>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</si>
  <si>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</si>
  <si>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</si>
  <si>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</si>
  <si>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</si>
  <si>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</si>
  <si>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</si>
  <si>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</si>
  <si>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</si>
  <si>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</si>
  <si>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</si>
  <si>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</si>
  <si>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</si>
  <si>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</si>
  <si>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</si>
  <si>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</si>
  <si>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</si>
  <si>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</si>
  <si>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</si>
  <si>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</si>
  <si>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</si>
  <si>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</si>
  <si>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</si>
  <si>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</si>
  <si>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</si>
  <si>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</si>
  <si>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</si>
  <si>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</si>
  <si>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</si>
  <si>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</si>
  <si>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</si>
  <si>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</si>
  <si>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</si>
  <si>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</si>
  <si>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</si>
  <si>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</si>
  <si>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</si>
  <si>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</si>
  <si>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</si>
  <si>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</si>
  <si>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</si>
  <si>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</si>
  <si>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</si>
  <si>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</si>
  <si>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</si>
  <si>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</si>
  <si>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</si>
  <si>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</si>
  <si>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</si>
  <si>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</si>
  <si>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</si>
  <si>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</si>
  <si>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</si>
  <si>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</si>
  <si>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</si>
  <si>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</si>
  <si>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</si>
  <si>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</si>
  <si>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</si>
  <si>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</si>
  <si>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</si>
  <si>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</si>
  <si>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</si>
  <si>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</si>
  <si>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</si>
  <si>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</si>
  <si>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</si>
  <si>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</si>
  <si>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</si>
  <si>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</si>
  <si>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</si>
  <si>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</si>
  <si>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</si>
  <si>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</si>
  <si>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地方独立行政法人玉野医療センター</t>
  </si>
  <si>
    <t>玉野市民病院</t>
  </si>
  <si>
    <t>地方独立行政法人</t>
  </si>
  <si>
    <t>病院事業</t>
  </si>
  <si>
    <t>一般病院</t>
  </si>
  <si>
    <t>100床以上～200床未満</t>
  </si>
  <si>
    <t>非設置</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</si>
  <si>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</si>
  <si>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</si>
  <si>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</si>
  <si>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</si>
  <si>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</si>
  <si>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</si>
  <si>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</si>
  <si>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</si>
  <si>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</si>
  <si>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</si>
  <si>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令和4年度は、新型コロナウイルス感染症の再拡大に伴う受診控えによる影響や、院内感染やクラスター発生に伴う対応によって医療従事者の疲弊が長期間に渡って続く厳しい状況となった。
　こうしたなか、経営面では入院・外来収益が以前の水準まで回復するには至っていないものの、前年度に引き続いて新型コロナウイルス感染症への対応として、ワクチン接種や感染症患者の受け入れを積極的に行うなどした結果、経常収支比率は前年度と同水準の黒字、医業収支比率は前年度から改善している。
　令和6年度の開院に向けて2病院が集約される新病院を建設中であり、さらなる効率的な病院運営と安定的な経営基盤の確立に努めることとしている。</t>
    <rPh sb="21" eb="22">
      <t>サイ</t>
    </rPh>
    <rPh sb="38" eb="40">
      <t>インナイ</t>
    </rPh>
    <rPh sb="40" eb="42">
      <t>カンセン</t>
    </rPh>
    <rPh sb="48" eb="50">
      <t>ハッセイ</t>
    </rPh>
    <rPh sb="51" eb="52">
      <t>トモナ</t>
    </rPh>
    <rPh sb="53" eb="55">
      <t>タイオウ</t>
    </rPh>
    <rPh sb="59" eb="61">
      <t>イリョウ</t>
    </rPh>
    <rPh sb="61" eb="64">
      <t>ジュウジシャ</t>
    </rPh>
    <rPh sb="65" eb="67">
      <t>ヒヘイ</t>
    </rPh>
    <rPh sb="68" eb="71">
      <t>チョウキカン</t>
    </rPh>
    <rPh sb="72" eb="73">
      <t>ワタ</t>
    </rPh>
    <rPh sb="75" eb="76">
      <t>ツヅ</t>
    </rPh>
    <rPh sb="77" eb="78">
      <t>キビ</t>
    </rPh>
    <rPh sb="80" eb="82">
      <t>ジョウキョウ</t>
    </rPh>
    <rPh sb="132" eb="135">
      <t>ゼンネンド</t>
    </rPh>
    <rPh sb="136" eb="137">
      <t>ヒ</t>
    </rPh>
    <rPh sb="138" eb="139">
      <t>ツヅ</t>
    </rPh>
    <rPh sb="192" eb="194">
      <t>ケイジョウ</t>
    </rPh>
    <rPh sb="194" eb="196">
      <t>シュウシ</t>
    </rPh>
    <rPh sb="196" eb="198">
      <t>ヒリツ</t>
    </rPh>
    <rPh sb="199" eb="202">
      <t>ゼンネンド</t>
    </rPh>
    <rPh sb="203" eb="206">
      <t>ドウスイジュン</t>
    </rPh>
    <rPh sb="207" eb="209">
      <t>クロジ</t>
    </rPh>
    <rPh sb="210" eb="212">
      <t>イギョウ</t>
    </rPh>
    <rPh sb="212" eb="214">
      <t>シュウシ</t>
    </rPh>
    <rPh sb="214" eb="216">
      <t>ヒリツ</t>
    </rPh>
    <rPh sb="217" eb="220">
      <t>ゼンネンド</t>
    </rPh>
    <rPh sb="222" eb="224">
      <t>カイゼン</t>
    </rPh>
    <rPh sb="231" eb="233">
      <t>レイワ</t>
    </rPh>
    <rPh sb="234" eb="236">
      <t>ネンド</t>
    </rPh>
    <rPh sb="237" eb="239">
      <t>カイイン</t>
    </rPh>
    <rPh sb="240" eb="241">
      <t>ム</t>
    </rPh>
    <rPh sb="258" eb="259">
      <t>チュウ</t>
    </rPh>
    <phoneticPr fontId="5"/>
  </si>
  <si>
    <t>　市内には7つの病院が設置されているが、このうち当院を含む2病院が、令和3年度に地方独立行政法人へと移行し、1法人2病院による経営統合を行っている。
　運営にあたっては2病院間での役割分担を行いながらも、当院では特に救急医療、小児医療を始めとする不採算医療を担い、地域急性期、回復期を中心に地域における中核医療機関の役割を担っている。
　また、同一医療圏内には高度急性期機能を持った多数の病院が設置されており、高度治療を終えた方が地元に戻って安心して療養できる場所として、バックベッドの役割も担っている。</t>
    <phoneticPr fontId="5"/>
  </si>
  <si>
    <t>　地方独立行政法人への移行に際して固定資産の再評価が行われたことにより令和3年度の償却率は平均値を大きく下回っているが、実質的には築40年以上が経過し、施設の老朽化が進んでいる状況である。
　現在、経営統合を行った2病院を集約する形での新病院建設を進めているところであり、開院予定の令和6年度に向けて、施設及び機器備品の更新の準備も進めているところである。</t>
    <rPh sb="163" eb="165">
      <t>ジュンビ</t>
    </rPh>
    <rPh sb="166" eb="167">
      <t>スス</t>
    </rPh>
    <phoneticPr fontId="5"/>
  </si>
  <si>
    <t>　収入面では、入院・外来ともに前年度と比較して平均単価の向上はあるが、受診控えの影響もあって病床利用率が以前の水準まで回復するには至っていない状況である。
　費用面では、給与費・材料費比率が平均値を下回るなど、一定の経費抑制が進んでいる状況となっている。
　全体で見ると、前年度に引き続き新型コロナウイルス感染症対応による収益の増加が大きな要因となることで、経常収支比率は前年度と同水準の黒字であり、医業収支比率は前年度と比較し改善をしているが、一時的な収益であることも踏まえ、引き続き経営の健全化・効率化を図っていく必要がある。</t>
    <rPh sb="17" eb="18">
      <t>ド</t>
    </rPh>
    <rPh sb="136" eb="139">
      <t>ゼンネンド</t>
    </rPh>
    <rPh sb="140" eb="141">
      <t>ヒ</t>
    </rPh>
    <rPh sb="142" eb="143">
      <t>ツヅ</t>
    </rPh>
    <rPh sb="164" eb="166">
      <t>ゾウカ</t>
    </rPh>
    <rPh sb="167" eb="168">
      <t>オオ</t>
    </rPh>
    <rPh sb="170" eb="172">
      <t>ヨウイン</t>
    </rPh>
    <rPh sb="186" eb="189">
      <t>ゼンネンド</t>
    </rPh>
    <rPh sb="190" eb="193">
      <t>ドウスイジュン</t>
    </rPh>
    <rPh sb="194" eb="196">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</si>
</sst>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58.4</c:v>
                </c:pt>
                <c:pt idx="4">
                  <c:v>57.1</c:v>
                </c:pt>
              </c:numCache>
            </c:numRef>
          </c:val>
          <c:extLst>
            <c:ext xmlns:c16="http://schemas.microsoft.com/office/drawing/2014/chart" uri="{C3380CC4-5D6E-409C-BE32-E72D297353CC}">
              <c16:uniqueId val="{00000000-389C-4913-9E34-00E379DF07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65</c:v>
                </c:pt>
                <c:pt idx="4">
                  <c:v>63.3</c:v>
                </c:pt>
              </c:numCache>
            </c:numRef>
          </c:val>
          <c:smooth val="0"/>
          <c:extLst>
            <c:ext xmlns:c16="http://schemas.microsoft.com/office/drawing/2014/chart" uri="{C3380CC4-5D6E-409C-BE32-E72D297353CC}">
              <c16:uniqueId val="{00000001-389C-4913-9E34-00E379DF07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9973</c:v>
                </c:pt>
                <c:pt idx="4">
                  <c:v>11680</c:v>
                </c:pt>
              </c:numCache>
            </c:numRef>
          </c:val>
          <c:extLst>
            <c:ext xmlns:c16="http://schemas.microsoft.com/office/drawing/2014/chart" uri="{C3380CC4-5D6E-409C-BE32-E72D297353CC}">
              <c16:uniqueId val="{00000000-F18C-475D-BD8B-4B59344556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11512</c:v>
                </c:pt>
                <c:pt idx="4">
                  <c:v>11831</c:v>
                </c:pt>
              </c:numCache>
            </c:numRef>
          </c:val>
          <c:smooth val="0"/>
          <c:extLst>
            <c:ext xmlns:c16="http://schemas.microsoft.com/office/drawing/2014/chart" uri="{C3380CC4-5D6E-409C-BE32-E72D297353CC}">
              <c16:uniqueId val="{00000001-F18C-475D-BD8B-4B59344556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32879</c:v>
                </c:pt>
                <c:pt idx="4">
                  <c:v>33019</c:v>
                </c:pt>
              </c:numCache>
            </c:numRef>
          </c:val>
          <c:extLst>
            <c:ext xmlns:c16="http://schemas.microsoft.com/office/drawing/2014/chart" uri="{C3380CC4-5D6E-409C-BE32-E72D297353CC}">
              <c16:uniqueId val="{00000000-D7F7-43F4-8F79-EC4F60976F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39289</c:v>
                </c:pt>
                <c:pt idx="4">
                  <c:v>40846</c:v>
                </c:pt>
              </c:numCache>
            </c:numRef>
          </c:val>
          <c:smooth val="0"/>
          <c:extLst>
            <c:ext xmlns:c16="http://schemas.microsoft.com/office/drawing/2014/chart" uri="{C3380CC4-5D6E-409C-BE32-E72D297353CC}">
              <c16:uniqueId val="{00000001-D7F7-43F4-8F79-EC4F60976F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9AD0-4A80-8786-CC17CB3122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121.6</c:v>
                </c:pt>
                <c:pt idx="4">
                  <c:v>118.9</c:v>
                </c:pt>
              </c:numCache>
            </c:numRef>
          </c:val>
          <c:smooth val="0"/>
          <c:extLst>
            <c:ext xmlns:c16="http://schemas.microsoft.com/office/drawing/2014/chart" uri="{C3380CC4-5D6E-409C-BE32-E72D297353CC}">
              <c16:uniqueId val="{00000001-9AD0-4A80-8786-CC17CB3122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85.2</c:v>
                </c:pt>
                <c:pt idx="4">
                  <c:v>87.2</c:v>
                </c:pt>
              </c:numCache>
            </c:numRef>
          </c:val>
          <c:extLst>
            <c:ext xmlns:c16="http://schemas.microsoft.com/office/drawing/2014/chart" uri="{C3380CC4-5D6E-409C-BE32-E72D297353CC}">
              <c16:uniqueId val="{00000000-62A1-4C7B-92C5-37A964585A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78.599999999999994</c:v>
                </c:pt>
                <c:pt idx="4">
                  <c:v>78.099999999999994</c:v>
                </c:pt>
              </c:numCache>
            </c:numRef>
          </c:val>
          <c:smooth val="0"/>
          <c:extLst>
            <c:ext xmlns:c16="http://schemas.microsoft.com/office/drawing/2014/chart" uri="{C3380CC4-5D6E-409C-BE32-E72D297353CC}">
              <c16:uniqueId val="{00000001-62A1-4C7B-92C5-37A964585A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87.3</c:v>
                </c:pt>
                <c:pt idx="4">
                  <c:v>90.6</c:v>
                </c:pt>
              </c:numCache>
            </c:numRef>
          </c:val>
          <c:extLst>
            <c:ext xmlns:c16="http://schemas.microsoft.com/office/drawing/2014/chart" uri="{C3380CC4-5D6E-409C-BE32-E72D297353CC}">
              <c16:uniqueId val="{00000000-C746-48A2-BD5F-F57319D701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82.2</c:v>
                </c:pt>
                <c:pt idx="4">
                  <c:v>81.7</c:v>
                </c:pt>
              </c:numCache>
            </c:numRef>
          </c:val>
          <c:smooth val="0"/>
          <c:extLst>
            <c:ext xmlns:c16="http://schemas.microsoft.com/office/drawing/2014/chart" uri="{C3380CC4-5D6E-409C-BE32-E72D297353CC}">
              <c16:uniqueId val="{00000001-C746-48A2-BD5F-F57319D701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104.5</c:v>
                </c:pt>
                <c:pt idx="4">
                  <c:v>103.6</c:v>
                </c:pt>
              </c:numCache>
            </c:numRef>
          </c:val>
          <c:extLst>
            <c:ext xmlns:c16="http://schemas.microsoft.com/office/drawing/2014/chart" uri="{C3380CC4-5D6E-409C-BE32-E72D297353CC}">
              <c16:uniqueId val="{00000000-4145-4C0E-9D2A-AFA2138ED78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105.9</c:v>
                </c:pt>
                <c:pt idx="4">
                  <c:v>104.3</c:v>
                </c:pt>
              </c:numCache>
            </c:numRef>
          </c:val>
          <c:smooth val="0"/>
          <c:extLst>
            <c:ext xmlns:c16="http://schemas.microsoft.com/office/drawing/2014/chart" uri="{C3380CC4-5D6E-409C-BE32-E72D297353CC}">
              <c16:uniqueId val="{00000001-4145-4C0E-9D2A-AFA2138ED78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22.5</c:v>
                </c:pt>
                <c:pt idx="4">
                  <c:v>42</c:v>
                </c:pt>
              </c:numCache>
            </c:numRef>
          </c:val>
          <c:extLst>
            <c:ext xmlns:c16="http://schemas.microsoft.com/office/drawing/2014/chart" uri="{C3380CC4-5D6E-409C-BE32-E72D297353CC}">
              <c16:uniqueId val="{00000000-38E0-4C94-AB5C-4CB651D0E1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58.1</c:v>
                </c:pt>
                <c:pt idx="4">
                  <c:v>59.4</c:v>
                </c:pt>
              </c:numCache>
            </c:numRef>
          </c:val>
          <c:smooth val="0"/>
          <c:extLst>
            <c:ext xmlns:c16="http://schemas.microsoft.com/office/drawing/2014/chart" uri="{C3380CC4-5D6E-409C-BE32-E72D297353CC}">
              <c16:uniqueId val="{00000001-38E0-4C94-AB5C-4CB651D0E1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30.5</c:v>
                </c:pt>
                <c:pt idx="4">
                  <c:v>52.8</c:v>
                </c:pt>
              </c:numCache>
            </c:numRef>
          </c:val>
          <c:extLst>
            <c:ext xmlns:c16="http://schemas.microsoft.com/office/drawing/2014/chart" uri="{C3380CC4-5D6E-409C-BE32-E72D297353CC}">
              <c16:uniqueId val="{00000000-87D4-4A98-A2F3-8A2E852C486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73.900000000000006</c:v>
                </c:pt>
                <c:pt idx="4">
                  <c:v>74.3</c:v>
                </c:pt>
              </c:numCache>
            </c:numRef>
          </c:val>
          <c:smooth val="0"/>
          <c:extLst>
            <c:ext xmlns:c16="http://schemas.microsoft.com/office/drawing/2014/chart" uri="{C3380CC4-5D6E-409C-BE32-E72D297353CC}">
              <c16:uniqueId val="{00000001-87D4-4A98-A2F3-8A2E852C486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2081106</c:v>
                </c:pt>
                <c:pt idx="4">
                  <c:v>2236437</c:v>
                </c:pt>
              </c:numCache>
            </c:numRef>
          </c:val>
          <c:extLst>
            <c:ext xmlns:c16="http://schemas.microsoft.com/office/drawing/2014/chart" uri="{C3380CC4-5D6E-409C-BE32-E72D297353CC}">
              <c16:uniqueId val="{00000000-63E6-490E-859F-29FB799D79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43530781</c:v>
                </c:pt>
                <c:pt idx="4">
                  <c:v>44196357</c:v>
                </c:pt>
              </c:numCache>
            </c:numRef>
          </c:val>
          <c:smooth val="0"/>
          <c:extLst>
            <c:ext xmlns:c16="http://schemas.microsoft.com/office/drawing/2014/chart" uri="{C3380CC4-5D6E-409C-BE32-E72D297353CC}">
              <c16:uniqueId val="{00000001-63E6-490E-859F-29FB799D792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9.8000000000000007</c:v>
                </c:pt>
                <c:pt idx="4">
                  <c:v>10.8</c:v>
                </c:pt>
              </c:numCache>
            </c:numRef>
          </c:val>
          <c:extLst>
            <c:ext xmlns:c16="http://schemas.microsoft.com/office/drawing/2014/chart" uri="{C3380CC4-5D6E-409C-BE32-E72D297353CC}">
              <c16:uniqueId val="{00000000-426C-4AE6-B027-7B1B8FEB93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17.3</c:v>
                </c:pt>
                <c:pt idx="4">
                  <c:v>17.899999999999999</c:v>
                </c:pt>
              </c:numCache>
            </c:numRef>
          </c:val>
          <c:smooth val="0"/>
          <c:extLst>
            <c:ext xmlns:c16="http://schemas.microsoft.com/office/drawing/2014/chart" uri="{C3380CC4-5D6E-409C-BE32-E72D297353CC}">
              <c16:uniqueId val="{00000001-426C-4AE6-B027-7B1B8FEB93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63.1</c:v>
                </c:pt>
                <c:pt idx="4">
                  <c:v>60.2</c:v>
                </c:pt>
              </c:numCache>
            </c:numRef>
          </c:val>
          <c:extLst>
            <c:ext xmlns:c16="http://schemas.microsoft.com/office/drawing/2014/chart" uri="{C3380CC4-5D6E-409C-BE32-E72D297353CC}">
              <c16:uniqueId val="{00000000-4424-41FD-B37F-8485C12D06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67.099999999999994</c:v>
                </c:pt>
                <c:pt idx="4">
                  <c:v>66.900000000000006</c:v>
                </c:pt>
              </c:numCache>
            </c:numRef>
          </c:val>
          <c:smooth val="0"/>
          <c:extLst>
            <c:ext xmlns:c16="http://schemas.microsoft.com/office/drawing/2014/chart" uri="{C3380CC4-5D6E-409C-BE32-E72D297353CC}">
              <c16:uniqueId val="{00000001-4424-41FD-B37F-8485C12D06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15" zoomScaleNormal="11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岡山県地方独立行政法人玉野医療センター　玉野市民病院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10895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133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133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82</v>
      </c>
      <c r="NK18" s="101"/>
      <c r="NL18" s="101"/>
      <c r="NM18" s="104" t="s">
        <v>41</v>
      </c>
      <c r="NN18" s="105"/>
      <c r="NO18" s="100" t="s">
        <v>82</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f>データ!AL7</f>
        <v>104.5</v>
      </c>
      <c r="BJ33" s="70"/>
      <c r="BK33" s="70"/>
      <c r="BL33" s="70"/>
      <c r="BM33" s="70"/>
      <c r="BN33" s="70"/>
      <c r="BO33" s="70"/>
      <c r="BP33" s="70"/>
      <c r="BQ33" s="70"/>
      <c r="BR33" s="70"/>
      <c r="BS33" s="70"/>
      <c r="BT33" s="70"/>
      <c r="BU33" s="70"/>
      <c r="BV33" s="70"/>
      <c r="BW33" s="71"/>
      <c r="BX33" s="69">
        <f>データ!AM7</f>
        <v>103.6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f>データ!AW7</f>
        <v>87.3</v>
      </c>
      <c r="EX33" s="70"/>
      <c r="EY33" s="70"/>
      <c r="EZ33" s="70"/>
      <c r="FA33" s="70"/>
      <c r="FB33" s="70"/>
      <c r="FC33" s="70"/>
      <c r="FD33" s="70"/>
      <c r="FE33" s="70"/>
      <c r="FF33" s="70"/>
      <c r="FG33" s="70"/>
      <c r="FH33" s="70"/>
      <c r="FI33" s="70"/>
      <c r="FJ33" s="70"/>
      <c r="FK33" s="71"/>
      <c r="FL33" s="69">
        <f>データ!AX7</f>
        <v>90.6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f>データ!BH7</f>
        <v>85.2</v>
      </c>
      <c r="IL33" s="70"/>
      <c r="IM33" s="70"/>
      <c r="IN33" s="70"/>
      <c r="IO33" s="70"/>
      <c r="IP33" s="70"/>
      <c r="IQ33" s="70"/>
      <c r="IR33" s="70"/>
      <c r="IS33" s="70"/>
      <c r="IT33" s="70"/>
      <c r="IU33" s="70"/>
      <c r="IV33" s="70"/>
      <c r="IW33" s="70"/>
      <c r="IX33" s="70"/>
      <c r="IY33" s="71"/>
      <c r="IZ33" s="69">
        <f>データ!BI7</f>
        <v>87.2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f>データ!BS7</f>
        <v>58.4</v>
      </c>
      <c r="LZ33" s="70"/>
      <c r="MA33" s="70"/>
      <c r="MB33" s="70"/>
      <c r="MC33" s="70"/>
      <c r="MD33" s="70"/>
      <c r="ME33" s="70"/>
      <c r="MF33" s="70"/>
      <c r="MG33" s="70"/>
      <c r="MH33" s="70"/>
      <c r="MI33" s="70"/>
      <c r="MJ33" s="70"/>
      <c r="MK33" s="70"/>
      <c r="ML33" s="70"/>
      <c r="MM33" s="71"/>
      <c r="MN33" s="69">
        <f>データ!BT7</f>
        <v>57.1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f>データ!CD7</f>
        <v>32879</v>
      </c>
      <c r="BJ55" s="67"/>
      <c r="BK55" s="67"/>
      <c r="BL55" s="67"/>
      <c r="BM55" s="67"/>
      <c r="BN55" s="67"/>
      <c r="BO55" s="67"/>
      <c r="BP55" s="67"/>
      <c r="BQ55" s="67"/>
      <c r="BR55" s="67"/>
      <c r="BS55" s="67"/>
      <c r="BT55" s="67"/>
      <c r="BU55" s="67"/>
      <c r="BV55" s="67"/>
      <c r="BW55" s="68"/>
      <c r="BX55" s="66">
        <f>データ!CE7</f>
        <v>33019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f>データ!CO7</f>
        <v>9973</v>
      </c>
      <c r="EX55" s="67"/>
      <c r="EY55" s="67"/>
      <c r="EZ55" s="67"/>
      <c r="FA55" s="67"/>
      <c r="FB55" s="67"/>
      <c r="FC55" s="67"/>
      <c r="FD55" s="67"/>
      <c r="FE55" s="67"/>
      <c r="FF55" s="67"/>
      <c r="FG55" s="67"/>
      <c r="FH55" s="67"/>
      <c r="FI55" s="67"/>
      <c r="FJ55" s="67"/>
      <c r="FK55" s="68"/>
      <c r="FL55" s="66">
        <f>データ!CP7</f>
        <v>11680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f>データ!CZ7</f>
        <v>63.1</v>
      </c>
      <c r="IL55" s="70"/>
      <c r="IM55" s="70"/>
      <c r="IN55" s="70"/>
      <c r="IO55" s="70"/>
      <c r="IP55" s="70"/>
      <c r="IQ55" s="70"/>
      <c r="IR55" s="70"/>
      <c r="IS55" s="70"/>
      <c r="IT55" s="70"/>
      <c r="IU55" s="70"/>
      <c r="IV55" s="70"/>
      <c r="IW55" s="70"/>
      <c r="IX55" s="70"/>
      <c r="IY55" s="71"/>
      <c r="IZ55" s="69">
        <f>データ!DA7</f>
        <v>60.2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f>データ!DK7</f>
        <v>9.8000000000000007</v>
      </c>
      <c r="LZ55" s="70"/>
      <c r="MA55" s="70"/>
      <c r="MB55" s="70"/>
      <c r="MC55" s="70"/>
      <c r="MD55" s="70"/>
      <c r="ME55" s="70"/>
      <c r="MF55" s="70"/>
      <c r="MG55" s="70"/>
      <c r="MH55" s="70"/>
      <c r="MI55" s="70"/>
      <c r="MJ55" s="70"/>
      <c r="MK55" s="70"/>
      <c r="ML55" s="70"/>
      <c r="MM55" s="71"/>
      <c r="MN55" s="69">
        <f>データ!DL7</f>
        <v>10.8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f>データ!EG7</f>
        <v>22.5</v>
      </c>
      <c r="FA79" s="70"/>
      <c r="FB79" s="70"/>
      <c r="FC79" s="70"/>
      <c r="FD79" s="70"/>
      <c r="FE79" s="70"/>
      <c r="FF79" s="70"/>
      <c r="FG79" s="70"/>
      <c r="FH79" s="70"/>
      <c r="FI79" s="70"/>
      <c r="FJ79" s="70"/>
      <c r="FK79" s="70"/>
      <c r="FL79" s="70"/>
      <c r="FM79" s="70"/>
      <c r="FN79" s="71"/>
      <c r="FO79" s="69">
        <f>データ!EH7</f>
        <v>42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f>データ!ER7</f>
        <v>30.5</v>
      </c>
      <c r="IN79" s="70"/>
      <c r="IO79" s="70"/>
      <c r="IP79" s="70"/>
      <c r="IQ79" s="70"/>
      <c r="IR79" s="70"/>
      <c r="IS79" s="70"/>
      <c r="IT79" s="70"/>
      <c r="IU79" s="70"/>
      <c r="IV79" s="70"/>
      <c r="IW79" s="70"/>
      <c r="IX79" s="70"/>
      <c r="IY79" s="70"/>
      <c r="IZ79" s="70"/>
      <c r="JA79" s="71"/>
      <c r="JB79" s="69">
        <f>データ!ES7</f>
        <v>52.8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f>データ!FC7</f>
        <v>2081106</v>
      </c>
      <c r="MA79" s="67"/>
      <c r="MB79" s="67"/>
      <c r="MC79" s="67"/>
      <c r="MD79" s="67"/>
      <c r="ME79" s="67"/>
      <c r="MF79" s="67"/>
      <c r="MG79" s="67"/>
      <c r="MH79" s="67"/>
      <c r="MI79" s="67"/>
      <c r="MJ79" s="67"/>
      <c r="MK79" s="67"/>
      <c r="ML79" s="67"/>
      <c r="MM79" s="67"/>
      <c r="MN79" s="68"/>
      <c r="MO79" s="66">
        <f>データ!FD7</f>
        <v>2236437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uCVjWuYEe+y2KiTfcfum7RPUmzrhSQcf/epEOvS+BBI6KfE/0e0Edy5FdtubBauGorQlneJaQqxCEaTRgzzUg==" saltValue="H7TfXH360Mc4gJyCyP8ib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158</v>
      </c>
      <c r="AX5" s="49" t="s">
        <v>149</v>
      </c>
      <c r="AY5" s="49" t="s">
        <v>150</v>
      </c>
      <c r="AZ5" s="49" t="s">
        <v>151</v>
      </c>
      <c r="BA5" s="49" t="s">
        <v>152</v>
      </c>
      <c r="BB5" s="49" t="s">
        <v>153</v>
      </c>
      <c r="BC5" s="49" t="s">
        <v>154</v>
      </c>
      <c r="BD5" s="49" t="s">
        <v>155</v>
      </c>
      <c r="BE5" s="49" t="s">
        <v>156</v>
      </c>
      <c r="BF5" s="49" t="s">
        <v>146</v>
      </c>
      <c r="BG5" s="49" t="s">
        <v>147</v>
      </c>
      <c r="BH5" s="49" t="s">
        <v>158</v>
      </c>
      <c r="BI5" s="49" t="s">
        <v>149</v>
      </c>
      <c r="BJ5" s="49" t="s">
        <v>150</v>
      </c>
      <c r="BK5" s="49" t="s">
        <v>151</v>
      </c>
      <c r="BL5" s="49" t="s">
        <v>152</v>
      </c>
      <c r="BM5" s="49" t="s">
        <v>153</v>
      </c>
      <c r="BN5" s="49" t="s">
        <v>154</v>
      </c>
      <c r="BO5" s="49" t="s">
        <v>155</v>
      </c>
      <c r="BP5" s="49" t="s">
        <v>156</v>
      </c>
      <c r="BQ5" s="49" t="s">
        <v>146</v>
      </c>
      <c r="BR5" s="49" t="s">
        <v>147</v>
      </c>
      <c r="BS5" s="49" t="s">
        <v>158</v>
      </c>
      <c r="BT5" s="49" t="s">
        <v>149</v>
      </c>
      <c r="BU5" s="49" t="s">
        <v>150</v>
      </c>
      <c r="BV5" s="49" t="s">
        <v>151</v>
      </c>
      <c r="BW5" s="49" t="s">
        <v>152</v>
      </c>
      <c r="BX5" s="49" t="s">
        <v>153</v>
      </c>
      <c r="BY5" s="49" t="s">
        <v>154</v>
      </c>
      <c r="BZ5" s="49" t="s">
        <v>155</v>
      </c>
      <c r="CA5" s="49" t="s">
        <v>156</v>
      </c>
      <c r="CB5" s="49" t="s">
        <v>146</v>
      </c>
      <c r="CC5" s="49" t="s">
        <v>147</v>
      </c>
      <c r="CD5" s="49" t="s">
        <v>158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158</v>
      </c>
      <c r="DA5" s="49" t="s">
        <v>149</v>
      </c>
      <c r="DB5" s="49" t="s">
        <v>150</v>
      </c>
      <c r="DC5" s="49" t="s">
        <v>151</v>
      </c>
      <c r="DD5" s="49" t="s">
        <v>152</v>
      </c>
      <c r="DE5" s="49" t="s">
        <v>153</v>
      </c>
      <c r="DF5" s="49" t="s">
        <v>154</v>
      </c>
      <c r="DG5" s="49" t="s">
        <v>155</v>
      </c>
      <c r="DH5" s="49" t="s">
        <v>156</v>
      </c>
      <c r="DI5" s="49" t="s">
        <v>146</v>
      </c>
      <c r="DJ5" s="49" t="s">
        <v>147</v>
      </c>
      <c r="DK5" s="49" t="s">
        <v>158</v>
      </c>
      <c r="DL5" s="49" t="s">
        <v>149</v>
      </c>
      <c r="DM5" s="49" t="s">
        <v>150</v>
      </c>
      <c r="DN5" s="49" t="s">
        <v>151</v>
      </c>
      <c r="DO5" s="49" t="s">
        <v>152</v>
      </c>
      <c r="DP5" s="49" t="s">
        <v>153</v>
      </c>
      <c r="DQ5" s="49" t="s">
        <v>154</v>
      </c>
      <c r="DR5" s="49" t="s">
        <v>155</v>
      </c>
      <c r="DS5" s="49" t="s">
        <v>156</v>
      </c>
      <c r="DT5" s="49" t="s">
        <v>146</v>
      </c>
      <c r="DU5" s="49" t="s">
        <v>147</v>
      </c>
      <c r="DV5" s="49" t="s">
        <v>158</v>
      </c>
      <c r="DW5" s="49" t="s">
        <v>149</v>
      </c>
      <c r="DX5" s="49" t="s">
        <v>150</v>
      </c>
      <c r="DY5" s="49" t="s">
        <v>151</v>
      </c>
      <c r="DZ5" s="49" t="s">
        <v>152</v>
      </c>
      <c r="EA5" s="49" t="s">
        <v>153</v>
      </c>
      <c r="EB5" s="49" t="s">
        <v>154</v>
      </c>
      <c r="EC5" s="49" t="s">
        <v>155</v>
      </c>
      <c r="ED5" s="49" t="s">
        <v>156</v>
      </c>
      <c r="EE5" s="49" t="s">
        <v>146</v>
      </c>
      <c r="EF5" s="49" t="s">
        <v>147</v>
      </c>
      <c r="EG5" s="49" t="s">
        <v>158</v>
      </c>
      <c r="EH5" s="49" t="s">
        <v>159</v>
      </c>
      <c r="EI5" s="49" t="s">
        <v>150</v>
      </c>
      <c r="EJ5" s="49" t="s">
        <v>151</v>
      </c>
      <c r="EK5" s="49" t="s">
        <v>152</v>
      </c>
      <c r="EL5" s="49" t="s">
        <v>153</v>
      </c>
      <c r="EM5" s="49" t="s">
        <v>154</v>
      </c>
      <c r="EN5" s="49" t="s">
        <v>155</v>
      </c>
      <c r="EO5" s="49" t="s">
        <v>156</v>
      </c>
      <c r="EP5" s="49" t="s">
        <v>157</v>
      </c>
      <c r="EQ5" s="49" t="s">
        <v>147</v>
      </c>
      <c r="ER5" s="49" t="s">
        <v>158</v>
      </c>
      <c r="ES5" s="49" t="s">
        <v>149</v>
      </c>
      <c r="ET5" s="49" t="s">
        <v>150</v>
      </c>
      <c r="EU5" s="49" t="s">
        <v>151</v>
      </c>
      <c r="EV5" s="49" t="s">
        <v>152</v>
      </c>
      <c r="EW5" s="49" t="s">
        <v>153</v>
      </c>
      <c r="EX5" s="49" t="s">
        <v>154</v>
      </c>
      <c r="EY5" s="49" t="s">
        <v>160</v>
      </c>
      <c r="EZ5" s="49" t="s">
        <v>156</v>
      </c>
      <c r="FA5" s="49" t="s">
        <v>146</v>
      </c>
      <c r="FB5" s="49" t="s">
        <v>147</v>
      </c>
      <c r="FC5" s="49" t="s">
        <v>158</v>
      </c>
      <c r="FD5" s="49" t="s">
        <v>149</v>
      </c>
      <c r="FE5" s="49" t="s">
        <v>150</v>
      </c>
      <c r="FF5" s="49" t="s">
        <v>151</v>
      </c>
      <c r="FG5" s="49" t="s">
        <v>152</v>
      </c>
      <c r="FH5" s="49" t="s">
        <v>153</v>
      </c>
      <c r="FI5" s="49" t="s">
        <v>154</v>
      </c>
      <c r="FJ5" s="49" t="s">
        <v>155</v>
      </c>
    </row>
    <row r="6" spans="1:166" s="54" customFormat="1" x14ac:dyDescent="0.15">
      <c r="A6" s="35" t="s">
        <v>161</v>
      </c>
      <c r="B6" s="50">
        <f>B8</f>
        <v>2022</v>
      </c>
      <c r="C6" s="50">
        <f t="shared" ref="C6:M6" si="2">C8</f>
        <v>337520</v>
      </c>
      <c r="D6" s="50">
        <f t="shared" si="2"/>
        <v>46</v>
      </c>
      <c r="E6" s="50">
        <f t="shared" si="2"/>
        <v>6</v>
      </c>
      <c r="F6" s="50">
        <f t="shared" si="2"/>
        <v>0</v>
      </c>
      <c r="G6" s="50">
        <f t="shared" si="2"/>
        <v>1</v>
      </c>
      <c r="H6" s="147" t="str">
        <f>IF(H8&lt;&gt;I8,H8,"")&amp;IF(I8&lt;&gt;J8,I8,"")&amp;"　"&amp;J8</f>
        <v>岡山県地方独立行政法人玉野医療センター　玉野市民病院</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12</v>
      </c>
      <c r="R6" s="50" t="str">
        <f t="shared" si="3"/>
        <v>-</v>
      </c>
      <c r="S6" s="50" t="str">
        <f t="shared" si="3"/>
        <v>ド 訓</v>
      </c>
      <c r="T6" s="50" t="str">
        <f t="shared" si="3"/>
        <v>救 輪</v>
      </c>
      <c r="U6" s="51" t="str">
        <f>U8</f>
        <v>-</v>
      </c>
      <c r="V6" s="51">
        <f>V8</f>
        <v>10895</v>
      </c>
      <c r="W6" s="50" t="str">
        <f>W8</f>
        <v>非該当</v>
      </c>
      <c r="X6" s="50" t="str">
        <f t="shared" ref="X6" si="4">X8</f>
        <v>非該当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133</v>
      </c>
      <c r="AG6" s="51" t="str">
        <f t="shared" si="3"/>
        <v>-</v>
      </c>
      <c r="AH6" s="51">
        <f t="shared" si="3"/>
        <v>133</v>
      </c>
      <c r="AI6" s="52" t="e">
        <f>IF(AI8="-",NA(),AI8)</f>
        <v>#N/A</v>
      </c>
      <c r="AJ6" s="52" t="e">
        <f t="shared" ref="AJ6:AR6" si="5">IF(AJ8="-",NA(),AJ8)</f>
        <v>#N/A</v>
      </c>
      <c r="AK6" s="52" t="e">
        <f t="shared" si="5"/>
        <v>#N/A</v>
      </c>
      <c r="AL6" s="52">
        <f t="shared" si="5"/>
        <v>104.5</v>
      </c>
      <c r="AM6" s="52">
        <f t="shared" si="5"/>
        <v>103.6</v>
      </c>
      <c r="AN6" s="52" t="e">
        <f t="shared" si="5"/>
        <v>#N/A</v>
      </c>
      <c r="AO6" s="52" t="e">
        <f t="shared" si="5"/>
        <v>#N/A</v>
      </c>
      <c r="AP6" s="52" t="e">
        <f t="shared" si="5"/>
        <v>#N/A</v>
      </c>
      <c r="AQ6" s="52">
        <f t="shared" si="5"/>
        <v>105.9</v>
      </c>
      <c r="AR6" s="52">
        <f t="shared" si="5"/>
        <v>104.3</v>
      </c>
      <c r="AS6" s="52" t="str">
        <f>IF(AS8="-","【-】","【"&amp;SUBSTITUTE(TEXT(AS8,"#,##0.0"),"-","△")&amp;"】")</f>
        <v>【103.5】</v>
      </c>
      <c r="AT6" s="52" t="e">
        <f>IF(AT8="-",NA(),AT8)</f>
        <v>#N/A</v>
      </c>
      <c r="AU6" s="52" t="e">
        <f t="shared" ref="AU6:BC6" si="6">IF(AU8="-",NA(),AU8)</f>
        <v>#N/A</v>
      </c>
      <c r="AV6" s="52" t="e">
        <f t="shared" si="6"/>
        <v>#N/A</v>
      </c>
      <c r="AW6" s="52">
        <f t="shared" si="6"/>
        <v>87.3</v>
      </c>
      <c r="AX6" s="52">
        <f t="shared" si="6"/>
        <v>90.6</v>
      </c>
      <c r="AY6" s="52" t="e">
        <f t="shared" si="6"/>
        <v>#N/A</v>
      </c>
      <c r="AZ6" s="52" t="e">
        <f t="shared" si="6"/>
        <v>#N/A</v>
      </c>
      <c r="BA6" s="52" t="e">
        <f t="shared" si="6"/>
        <v>#N/A</v>
      </c>
      <c r="BB6" s="52">
        <f t="shared" si="6"/>
        <v>82.2</v>
      </c>
      <c r="BC6" s="52">
        <f t="shared" si="6"/>
        <v>81.7</v>
      </c>
      <c r="BD6" s="52" t="str">
        <f>IF(BD8="-","【-】","【"&amp;SUBSTITUTE(TEXT(BD8,"#,##0.0"),"-","△")&amp;"】")</f>
        <v>【86.4】</v>
      </c>
      <c r="BE6" s="52" t="e">
        <f>IF(BE8="-",NA(),BE8)</f>
        <v>#N/A</v>
      </c>
      <c r="BF6" s="52" t="e">
        <f t="shared" ref="BF6:BN6" si="7">IF(BF8="-",NA(),BF8)</f>
        <v>#N/A</v>
      </c>
      <c r="BG6" s="52" t="e">
        <f t="shared" si="7"/>
        <v>#N/A</v>
      </c>
      <c r="BH6" s="52">
        <f t="shared" si="7"/>
        <v>85.2</v>
      </c>
      <c r="BI6" s="52">
        <f t="shared" si="7"/>
        <v>87.2</v>
      </c>
      <c r="BJ6" s="52" t="e">
        <f t="shared" si="7"/>
        <v>#N/A</v>
      </c>
      <c r="BK6" s="52" t="e">
        <f t="shared" si="7"/>
        <v>#N/A</v>
      </c>
      <c r="BL6" s="52" t="e">
        <f t="shared" si="7"/>
        <v>#N/A</v>
      </c>
      <c r="BM6" s="52">
        <f t="shared" si="7"/>
        <v>78.599999999999994</v>
      </c>
      <c r="BN6" s="52">
        <f t="shared" si="7"/>
        <v>78.099999999999994</v>
      </c>
      <c r="BO6" s="52" t="str">
        <f>IF(BO8="-","【-】","【"&amp;SUBSTITUTE(TEXT(BO8,"#,##0.0"),"-","△")&amp;"】")</f>
        <v>【83.7】</v>
      </c>
      <c r="BP6" s="52" t="e">
        <f>IF(BP8="-",NA(),BP8)</f>
        <v>#N/A</v>
      </c>
      <c r="BQ6" s="52" t="e">
        <f t="shared" ref="BQ6:BY6" si="8">IF(BQ8="-",NA(),BQ8)</f>
        <v>#N/A</v>
      </c>
      <c r="BR6" s="52" t="e">
        <f t="shared" si="8"/>
        <v>#N/A</v>
      </c>
      <c r="BS6" s="52">
        <f t="shared" si="8"/>
        <v>58.4</v>
      </c>
      <c r="BT6" s="52">
        <f t="shared" si="8"/>
        <v>57.1</v>
      </c>
      <c r="BU6" s="52" t="e">
        <f t="shared" si="8"/>
        <v>#N/A</v>
      </c>
      <c r="BV6" s="52" t="e">
        <f t="shared" si="8"/>
        <v>#N/A</v>
      </c>
      <c r="BW6" s="52" t="e">
        <f t="shared" si="8"/>
        <v>#N/A</v>
      </c>
      <c r="BX6" s="52">
        <f t="shared" si="8"/>
        <v>65</v>
      </c>
      <c r="BY6" s="52">
        <f t="shared" si="8"/>
        <v>63.3</v>
      </c>
      <c r="BZ6" s="52" t="str">
        <f>IF(BZ8="-","【-】","【"&amp;SUBSTITUTE(TEXT(BZ8,"#,##0.0"),"-","△")&amp;"】")</f>
        <v>【66.8】</v>
      </c>
      <c r="CA6" s="53" t="e">
        <f>IF(CA8="-",NA(),CA8)</f>
        <v>#N/A</v>
      </c>
      <c r="CB6" s="53" t="e">
        <f t="shared" ref="CB6:CJ6" si="9">IF(CB8="-",NA(),CB8)</f>
        <v>#N/A</v>
      </c>
      <c r="CC6" s="53" t="e">
        <f t="shared" si="9"/>
        <v>#N/A</v>
      </c>
      <c r="CD6" s="53">
        <f t="shared" si="9"/>
        <v>32879</v>
      </c>
      <c r="CE6" s="53">
        <f t="shared" si="9"/>
        <v>33019</v>
      </c>
      <c r="CF6" s="53" t="e">
        <f t="shared" si="9"/>
        <v>#N/A</v>
      </c>
      <c r="CG6" s="53" t="e">
        <f t="shared" si="9"/>
        <v>#N/A</v>
      </c>
      <c r="CH6" s="53" t="e">
        <f t="shared" si="9"/>
        <v>#N/A</v>
      </c>
      <c r="CI6" s="53">
        <f t="shared" si="9"/>
        <v>39289</v>
      </c>
      <c r="CJ6" s="53">
        <f t="shared" si="9"/>
        <v>40846</v>
      </c>
      <c r="CK6" s="52" t="str">
        <f>IF(CK8="-","【-】","【"&amp;SUBSTITUTE(TEXT(CK8,"#,##0"),"-","△")&amp;"】")</f>
        <v>【61,837】</v>
      </c>
      <c r="CL6" s="53" t="e">
        <f>IF(CL8="-",NA(),CL8)</f>
        <v>#N/A</v>
      </c>
      <c r="CM6" s="53" t="e">
        <f t="shared" ref="CM6:CU6" si="10">IF(CM8="-",NA(),CM8)</f>
        <v>#N/A</v>
      </c>
      <c r="CN6" s="53" t="e">
        <f t="shared" si="10"/>
        <v>#N/A</v>
      </c>
      <c r="CO6" s="53">
        <f t="shared" si="10"/>
        <v>9973</v>
      </c>
      <c r="CP6" s="53">
        <f t="shared" si="10"/>
        <v>11680</v>
      </c>
      <c r="CQ6" s="53" t="e">
        <f t="shared" si="10"/>
        <v>#N/A</v>
      </c>
      <c r="CR6" s="53" t="e">
        <f t="shared" si="10"/>
        <v>#N/A</v>
      </c>
      <c r="CS6" s="53" t="e">
        <f t="shared" si="10"/>
        <v>#N/A</v>
      </c>
      <c r="CT6" s="53">
        <f t="shared" si="10"/>
        <v>11512</v>
      </c>
      <c r="CU6" s="53">
        <f t="shared" si="10"/>
        <v>11831</v>
      </c>
      <c r="CV6" s="52" t="str">
        <f>IF(CV8="-","【-】","【"&amp;SUBSTITUTE(TEXT(CV8,"#,##0"),"-","△")&amp;"】")</f>
        <v>【17,600】</v>
      </c>
      <c r="CW6" s="52" t="e">
        <f>IF(CW8="-",NA(),CW8)</f>
        <v>#N/A</v>
      </c>
      <c r="CX6" s="52" t="e">
        <f t="shared" ref="CX6:DF6" si="11">IF(CX8="-",NA(),CX8)</f>
        <v>#N/A</v>
      </c>
      <c r="CY6" s="52" t="e">
        <f t="shared" si="11"/>
        <v>#N/A</v>
      </c>
      <c r="CZ6" s="52">
        <f t="shared" si="11"/>
        <v>63.1</v>
      </c>
      <c r="DA6" s="52">
        <f t="shared" si="11"/>
        <v>60.2</v>
      </c>
      <c r="DB6" s="52" t="e">
        <f t="shared" si="11"/>
        <v>#N/A</v>
      </c>
      <c r="DC6" s="52" t="e">
        <f t="shared" si="11"/>
        <v>#N/A</v>
      </c>
      <c r="DD6" s="52" t="e">
        <f t="shared" si="11"/>
        <v>#N/A</v>
      </c>
      <c r="DE6" s="52">
        <f t="shared" si="11"/>
        <v>67.099999999999994</v>
      </c>
      <c r="DF6" s="52">
        <f t="shared" si="11"/>
        <v>66.900000000000006</v>
      </c>
      <c r="DG6" s="52" t="str">
        <f>IF(DG8="-","【-】","【"&amp;SUBSTITUTE(TEXT(DG8,"#,##0.0"),"-","△")&amp;"】")</f>
        <v>【55.6】</v>
      </c>
      <c r="DH6" s="52" t="e">
        <f>IF(DH8="-",NA(),DH8)</f>
        <v>#N/A</v>
      </c>
      <c r="DI6" s="52" t="e">
        <f t="shared" ref="DI6:DQ6" si="12">IF(DI8="-",NA(),DI8)</f>
        <v>#N/A</v>
      </c>
      <c r="DJ6" s="52" t="e">
        <f t="shared" si="12"/>
        <v>#N/A</v>
      </c>
      <c r="DK6" s="52">
        <f t="shared" si="12"/>
        <v>9.8000000000000007</v>
      </c>
      <c r="DL6" s="52">
        <f t="shared" si="12"/>
        <v>10.8</v>
      </c>
      <c r="DM6" s="52" t="e">
        <f t="shared" si="12"/>
        <v>#N/A</v>
      </c>
      <c r="DN6" s="52" t="e">
        <f t="shared" si="12"/>
        <v>#N/A</v>
      </c>
      <c r="DO6" s="52" t="e">
        <f t="shared" si="12"/>
        <v>#N/A</v>
      </c>
      <c r="DP6" s="52">
        <f t="shared" si="12"/>
        <v>17.3</v>
      </c>
      <c r="DQ6" s="52">
        <f t="shared" si="12"/>
        <v>17.899999999999999</v>
      </c>
      <c r="DR6" s="52" t="str">
        <f>IF(DR8="-","【-】","【"&amp;SUBSTITUTE(TEXT(DR8,"#,##0.0"),"-","△")&amp;"】")</f>
        <v>【25.1】</v>
      </c>
      <c r="DS6" s="52" t="e">
        <f>IF(DS8="-",NA(),DS8)</f>
        <v>#N/A</v>
      </c>
      <c r="DT6" s="52" t="e">
        <f t="shared" ref="DT6:EB6" si="13">IF(DT8="-",NA(),DT8)</f>
        <v>#N/A</v>
      </c>
      <c r="DU6" s="52" t="e">
        <f t="shared" si="13"/>
        <v>#N/A</v>
      </c>
      <c r="DV6" s="52">
        <f t="shared" si="13"/>
        <v>0</v>
      </c>
      <c r="DW6" s="52">
        <f t="shared" si="13"/>
        <v>0</v>
      </c>
      <c r="DX6" s="52" t="e">
        <f t="shared" si="13"/>
        <v>#N/A</v>
      </c>
      <c r="DY6" s="52" t="e">
        <f t="shared" si="13"/>
        <v>#N/A</v>
      </c>
      <c r="DZ6" s="52" t="e">
        <f t="shared" si="13"/>
        <v>#N/A</v>
      </c>
      <c r="EA6" s="52">
        <f t="shared" si="13"/>
        <v>121.6</v>
      </c>
      <c r="EB6" s="52">
        <f t="shared" si="13"/>
        <v>118.9</v>
      </c>
      <c r="EC6" s="52" t="str">
        <f>IF(EC8="-","【-】","【"&amp;SUBSTITUTE(TEXT(EC8,"#,##0.0"),"-","△")&amp;"】")</f>
        <v>【63.0】</v>
      </c>
      <c r="ED6" s="52" t="e">
        <f>IF(ED8="-",NA(),ED8)</f>
        <v>#N/A</v>
      </c>
      <c r="EE6" s="52" t="e">
        <f t="shared" ref="EE6:EM6" si="14">IF(EE8="-",NA(),EE8)</f>
        <v>#N/A</v>
      </c>
      <c r="EF6" s="52" t="e">
        <f t="shared" si="14"/>
        <v>#N/A</v>
      </c>
      <c r="EG6" s="52">
        <f t="shared" si="14"/>
        <v>22.5</v>
      </c>
      <c r="EH6" s="52">
        <f t="shared" si="14"/>
        <v>42</v>
      </c>
      <c r="EI6" s="52" t="e">
        <f t="shared" si="14"/>
        <v>#N/A</v>
      </c>
      <c r="EJ6" s="52" t="e">
        <f t="shared" si="14"/>
        <v>#N/A</v>
      </c>
      <c r="EK6" s="52" t="e">
        <f t="shared" si="14"/>
        <v>#N/A</v>
      </c>
      <c r="EL6" s="52">
        <f t="shared" si="14"/>
        <v>58.1</v>
      </c>
      <c r="EM6" s="52">
        <f t="shared" si="14"/>
        <v>59.4</v>
      </c>
      <c r="EN6" s="52" t="str">
        <f>IF(EN8="-","【-】","【"&amp;SUBSTITUTE(TEXT(EN8,"#,##0.0"),"-","△")&amp;"】")</f>
        <v>【56.4】</v>
      </c>
      <c r="EO6" s="52" t="e">
        <f>IF(EO8="-",NA(),EO8)</f>
        <v>#N/A</v>
      </c>
      <c r="EP6" s="52" t="e">
        <f t="shared" ref="EP6:EX6" si="15">IF(EP8="-",NA(),EP8)</f>
        <v>#N/A</v>
      </c>
      <c r="EQ6" s="52" t="e">
        <f t="shared" si="15"/>
        <v>#N/A</v>
      </c>
      <c r="ER6" s="52">
        <f t="shared" si="15"/>
        <v>30.5</v>
      </c>
      <c r="ES6" s="52">
        <f t="shared" si="15"/>
        <v>52.8</v>
      </c>
      <c r="ET6" s="52" t="e">
        <f t="shared" si="15"/>
        <v>#N/A</v>
      </c>
      <c r="EU6" s="52" t="e">
        <f t="shared" si="15"/>
        <v>#N/A</v>
      </c>
      <c r="EV6" s="52" t="e">
        <f t="shared" si="15"/>
        <v>#N/A</v>
      </c>
      <c r="EW6" s="52">
        <f t="shared" si="15"/>
        <v>73.900000000000006</v>
      </c>
      <c r="EX6" s="52">
        <f t="shared" si="15"/>
        <v>74.3</v>
      </c>
      <c r="EY6" s="52" t="str">
        <f>IF(EY8="-","【-】","【"&amp;SUBSTITUTE(TEXT(EY8,"#,##0.0"),"-","△")&amp;"】")</f>
        <v>【70.7】</v>
      </c>
      <c r="EZ6" s="53" t="e">
        <f>IF(EZ8="-",NA(),EZ8)</f>
        <v>#N/A</v>
      </c>
      <c r="FA6" s="53" t="e">
        <f t="shared" ref="FA6:FI6" si="16">IF(FA8="-",NA(),FA8)</f>
        <v>#N/A</v>
      </c>
      <c r="FB6" s="53" t="e">
        <f t="shared" si="16"/>
        <v>#N/A</v>
      </c>
      <c r="FC6" s="53">
        <f t="shared" si="16"/>
        <v>2081106</v>
      </c>
      <c r="FD6" s="53">
        <f t="shared" si="16"/>
        <v>2236437</v>
      </c>
      <c r="FE6" s="53" t="e">
        <f t="shared" si="16"/>
        <v>#N/A</v>
      </c>
      <c r="FF6" s="53" t="e">
        <f t="shared" si="16"/>
        <v>#N/A</v>
      </c>
      <c r="FG6" s="53" t="e">
        <f t="shared" si="16"/>
        <v>#N/A</v>
      </c>
      <c r="FH6" s="53">
        <f t="shared" si="16"/>
        <v>43530781</v>
      </c>
      <c r="FI6" s="53">
        <f t="shared" si="16"/>
        <v>44196357</v>
      </c>
      <c r="FJ6" s="53" t="str">
        <f>IF(FJ8="-","【-】","【"&amp;SUBSTITUTE(TEXT(FJ8,"#,##0"),"-","△")&amp;"】")</f>
        <v>【49,963,977】</v>
      </c>
    </row>
    <row r="7" spans="1:166" s="54" customFormat="1" x14ac:dyDescent="0.15">
      <c r="A7" s="35" t="s">
        <v>162</v>
      </c>
      <c r="B7" s="50">
        <f t="shared" ref="B7:AH7" si="17">B8</f>
        <v>2022</v>
      </c>
      <c r="C7" s="50">
        <f t="shared" si="17"/>
        <v>337520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12</v>
      </c>
      <c r="R7" s="50" t="str">
        <f t="shared" si="17"/>
        <v>-</v>
      </c>
      <c r="S7" s="50" t="str">
        <f t="shared" si="17"/>
        <v>ド 訓</v>
      </c>
      <c r="T7" s="50" t="str">
        <f t="shared" si="17"/>
        <v>救 輪</v>
      </c>
      <c r="U7" s="51" t="str">
        <f>U8</f>
        <v>-</v>
      </c>
      <c r="V7" s="51">
        <f>V8</f>
        <v>10895</v>
      </c>
      <c r="W7" s="50" t="str">
        <f>W8</f>
        <v>非該当</v>
      </c>
      <c r="X7" s="50" t="str">
        <f t="shared" si="17"/>
        <v>非該当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133</v>
      </c>
      <c r="AG7" s="51" t="str">
        <f t="shared" si="17"/>
        <v>-</v>
      </c>
      <c r="AH7" s="51">
        <f t="shared" si="17"/>
        <v>133</v>
      </c>
      <c r="AI7" s="52" t="str">
        <f>AI8</f>
        <v>-</v>
      </c>
      <c r="AJ7" s="52" t="str">
        <f t="shared" ref="AJ7:AR7" si="18">AJ8</f>
        <v>-</v>
      </c>
      <c r="AK7" s="52" t="str">
        <f t="shared" si="18"/>
        <v>-</v>
      </c>
      <c r="AL7" s="52">
        <f t="shared" si="18"/>
        <v>104.5</v>
      </c>
      <c r="AM7" s="52">
        <f t="shared" si="18"/>
        <v>103.6</v>
      </c>
      <c r="AN7" s="52" t="str">
        <f t="shared" si="18"/>
        <v>-</v>
      </c>
      <c r="AO7" s="52" t="str">
        <f t="shared" si="18"/>
        <v>-</v>
      </c>
      <c r="AP7" s="52" t="str">
        <f t="shared" si="18"/>
        <v>-</v>
      </c>
      <c r="AQ7" s="52">
        <f t="shared" si="18"/>
        <v>105.9</v>
      </c>
      <c r="AR7" s="52">
        <f t="shared" si="18"/>
        <v>104.3</v>
      </c>
      <c r="AS7" s="52"/>
      <c r="AT7" s="52" t="str">
        <f>AT8</f>
        <v>-</v>
      </c>
      <c r="AU7" s="52" t="str">
        <f t="shared" ref="AU7:BC7" si="19">AU8</f>
        <v>-</v>
      </c>
      <c r="AV7" s="52" t="str">
        <f t="shared" si="19"/>
        <v>-</v>
      </c>
      <c r="AW7" s="52">
        <f t="shared" si="19"/>
        <v>87.3</v>
      </c>
      <c r="AX7" s="52">
        <f t="shared" si="19"/>
        <v>90.6</v>
      </c>
      <c r="AY7" s="52" t="str">
        <f t="shared" si="19"/>
        <v>-</v>
      </c>
      <c r="AZ7" s="52" t="str">
        <f t="shared" si="19"/>
        <v>-</v>
      </c>
      <c r="BA7" s="52" t="str">
        <f t="shared" si="19"/>
        <v>-</v>
      </c>
      <c r="BB7" s="52">
        <f t="shared" si="19"/>
        <v>82.2</v>
      </c>
      <c r="BC7" s="52">
        <f t="shared" si="19"/>
        <v>81.7</v>
      </c>
      <c r="BD7" s="52"/>
      <c r="BE7" s="52" t="str">
        <f>BE8</f>
        <v>-</v>
      </c>
      <c r="BF7" s="52" t="str">
        <f t="shared" ref="BF7:BN7" si="20">BF8</f>
        <v>-</v>
      </c>
      <c r="BG7" s="52" t="str">
        <f t="shared" si="20"/>
        <v>-</v>
      </c>
      <c r="BH7" s="52">
        <f t="shared" si="20"/>
        <v>85.2</v>
      </c>
      <c r="BI7" s="52">
        <f t="shared" si="20"/>
        <v>87.2</v>
      </c>
      <c r="BJ7" s="52" t="str">
        <f t="shared" si="20"/>
        <v>-</v>
      </c>
      <c r="BK7" s="52" t="str">
        <f t="shared" si="20"/>
        <v>-</v>
      </c>
      <c r="BL7" s="52" t="str">
        <f t="shared" si="20"/>
        <v>-</v>
      </c>
      <c r="BM7" s="52">
        <f t="shared" si="20"/>
        <v>78.599999999999994</v>
      </c>
      <c r="BN7" s="52">
        <f t="shared" si="20"/>
        <v>78.099999999999994</v>
      </c>
      <c r="BO7" s="52"/>
      <c r="BP7" s="52" t="str">
        <f>BP8</f>
        <v>-</v>
      </c>
      <c r="BQ7" s="52" t="str">
        <f t="shared" ref="BQ7:BY7" si="21">BQ8</f>
        <v>-</v>
      </c>
      <c r="BR7" s="52" t="str">
        <f t="shared" si="21"/>
        <v>-</v>
      </c>
      <c r="BS7" s="52">
        <f t="shared" si="21"/>
        <v>58.4</v>
      </c>
      <c r="BT7" s="52">
        <f t="shared" si="21"/>
        <v>57.1</v>
      </c>
      <c r="BU7" s="52" t="str">
        <f t="shared" si="21"/>
        <v>-</v>
      </c>
      <c r="BV7" s="52" t="str">
        <f t="shared" si="21"/>
        <v>-</v>
      </c>
      <c r="BW7" s="52" t="str">
        <f t="shared" si="21"/>
        <v>-</v>
      </c>
      <c r="BX7" s="52">
        <f t="shared" si="21"/>
        <v>65</v>
      </c>
      <c r="BY7" s="52">
        <f t="shared" si="21"/>
        <v>63.3</v>
      </c>
      <c r="BZ7" s="52"/>
      <c r="CA7" s="53" t="str">
        <f>CA8</f>
        <v>-</v>
      </c>
      <c r="CB7" s="53" t="str">
        <f t="shared" ref="CB7:CJ7" si="22">CB8</f>
        <v>-</v>
      </c>
      <c r="CC7" s="53" t="str">
        <f t="shared" si="22"/>
        <v>-</v>
      </c>
      <c r="CD7" s="53">
        <f t="shared" si="22"/>
        <v>32879</v>
      </c>
      <c r="CE7" s="53">
        <f t="shared" si="22"/>
        <v>33019</v>
      </c>
      <c r="CF7" s="53" t="str">
        <f t="shared" si="22"/>
        <v>-</v>
      </c>
      <c r="CG7" s="53" t="str">
        <f t="shared" si="22"/>
        <v>-</v>
      </c>
      <c r="CH7" s="53" t="str">
        <f t="shared" si="22"/>
        <v>-</v>
      </c>
      <c r="CI7" s="53">
        <f t="shared" si="22"/>
        <v>39289</v>
      </c>
      <c r="CJ7" s="53">
        <f t="shared" si="22"/>
        <v>40846</v>
      </c>
      <c r="CK7" s="52"/>
      <c r="CL7" s="53" t="str">
        <f>CL8</f>
        <v>-</v>
      </c>
      <c r="CM7" s="53" t="str">
        <f t="shared" ref="CM7:CU7" si="23">CM8</f>
        <v>-</v>
      </c>
      <c r="CN7" s="53" t="str">
        <f t="shared" si="23"/>
        <v>-</v>
      </c>
      <c r="CO7" s="53">
        <f t="shared" si="23"/>
        <v>9973</v>
      </c>
      <c r="CP7" s="53">
        <f t="shared" si="23"/>
        <v>11680</v>
      </c>
      <c r="CQ7" s="53" t="str">
        <f t="shared" si="23"/>
        <v>-</v>
      </c>
      <c r="CR7" s="53" t="str">
        <f t="shared" si="23"/>
        <v>-</v>
      </c>
      <c r="CS7" s="53" t="str">
        <f t="shared" si="23"/>
        <v>-</v>
      </c>
      <c r="CT7" s="53">
        <f t="shared" si="23"/>
        <v>11512</v>
      </c>
      <c r="CU7" s="53">
        <f t="shared" si="23"/>
        <v>11831</v>
      </c>
      <c r="CV7" s="52"/>
      <c r="CW7" s="52" t="str">
        <f>CW8</f>
        <v>-</v>
      </c>
      <c r="CX7" s="52" t="str">
        <f t="shared" ref="CX7:DF7" si="24">CX8</f>
        <v>-</v>
      </c>
      <c r="CY7" s="52" t="str">
        <f t="shared" si="24"/>
        <v>-</v>
      </c>
      <c r="CZ7" s="52">
        <f t="shared" si="24"/>
        <v>63.1</v>
      </c>
      <c r="DA7" s="52">
        <f t="shared" si="24"/>
        <v>60.2</v>
      </c>
      <c r="DB7" s="52" t="str">
        <f t="shared" si="24"/>
        <v>-</v>
      </c>
      <c r="DC7" s="52" t="str">
        <f t="shared" si="24"/>
        <v>-</v>
      </c>
      <c r="DD7" s="52" t="str">
        <f t="shared" si="24"/>
        <v>-</v>
      </c>
      <c r="DE7" s="52">
        <f t="shared" si="24"/>
        <v>67.099999999999994</v>
      </c>
      <c r="DF7" s="52">
        <f t="shared" si="24"/>
        <v>66.900000000000006</v>
      </c>
      <c r="DG7" s="52"/>
      <c r="DH7" s="52" t="str">
        <f>DH8</f>
        <v>-</v>
      </c>
      <c r="DI7" s="52" t="str">
        <f t="shared" ref="DI7:DQ7" si="25">DI8</f>
        <v>-</v>
      </c>
      <c r="DJ7" s="52" t="str">
        <f t="shared" si="25"/>
        <v>-</v>
      </c>
      <c r="DK7" s="52">
        <f t="shared" si="25"/>
        <v>9.8000000000000007</v>
      </c>
      <c r="DL7" s="52">
        <f t="shared" si="25"/>
        <v>10.8</v>
      </c>
      <c r="DM7" s="52" t="str">
        <f t="shared" si="25"/>
        <v>-</v>
      </c>
      <c r="DN7" s="52" t="str">
        <f t="shared" si="25"/>
        <v>-</v>
      </c>
      <c r="DO7" s="52" t="str">
        <f t="shared" si="25"/>
        <v>-</v>
      </c>
      <c r="DP7" s="52">
        <f t="shared" si="25"/>
        <v>17.3</v>
      </c>
      <c r="DQ7" s="52">
        <f t="shared" si="25"/>
        <v>17.899999999999999</v>
      </c>
      <c r="DR7" s="52"/>
      <c r="DS7" s="52" t="str">
        <f>DS8</f>
        <v>-</v>
      </c>
      <c r="DT7" s="52" t="str">
        <f t="shared" ref="DT7:EB7" si="26">DT8</f>
        <v>-</v>
      </c>
      <c r="DU7" s="52" t="str">
        <f t="shared" si="26"/>
        <v>-</v>
      </c>
      <c r="DV7" s="52">
        <f t="shared" si="26"/>
        <v>0</v>
      </c>
      <c r="DW7" s="52">
        <f t="shared" si="26"/>
        <v>0</v>
      </c>
      <c r="DX7" s="52" t="str">
        <f t="shared" si="26"/>
        <v>-</v>
      </c>
      <c r="DY7" s="52" t="str">
        <f t="shared" si="26"/>
        <v>-</v>
      </c>
      <c r="DZ7" s="52" t="str">
        <f t="shared" si="26"/>
        <v>-</v>
      </c>
      <c r="EA7" s="52">
        <f t="shared" si="26"/>
        <v>121.6</v>
      </c>
      <c r="EB7" s="52">
        <f t="shared" si="26"/>
        <v>118.9</v>
      </c>
      <c r="EC7" s="52"/>
      <c r="ED7" s="52" t="str">
        <f>ED8</f>
        <v>-</v>
      </c>
      <c r="EE7" s="52" t="str">
        <f t="shared" ref="EE7:EM7" si="27">EE8</f>
        <v>-</v>
      </c>
      <c r="EF7" s="52" t="str">
        <f t="shared" si="27"/>
        <v>-</v>
      </c>
      <c r="EG7" s="52">
        <f t="shared" si="27"/>
        <v>22.5</v>
      </c>
      <c r="EH7" s="52">
        <f t="shared" si="27"/>
        <v>42</v>
      </c>
      <c r="EI7" s="52" t="str">
        <f t="shared" si="27"/>
        <v>-</v>
      </c>
      <c r="EJ7" s="52" t="str">
        <f t="shared" si="27"/>
        <v>-</v>
      </c>
      <c r="EK7" s="52" t="str">
        <f t="shared" si="27"/>
        <v>-</v>
      </c>
      <c r="EL7" s="52">
        <f t="shared" si="27"/>
        <v>58.1</v>
      </c>
      <c r="EM7" s="52">
        <f t="shared" si="27"/>
        <v>59.4</v>
      </c>
      <c r="EN7" s="52"/>
      <c r="EO7" s="52" t="str">
        <f>EO8</f>
        <v>-</v>
      </c>
      <c r="EP7" s="52" t="str">
        <f t="shared" ref="EP7:EX7" si="28">EP8</f>
        <v>-</v>
      </c>
      <c r="EQ7" s="52" t="str">
        <f t="shared" si="28"/>
        <v>-</v>
      </c>
      <c r="ER7" s="52">
        <f t="shared" si="28"/>
        <v>30.5</v>
      </c>
      <c r="ES7" s="52">
        <f t="shared" si="28"/>
        <v>52.8</v>
      </c>
      <c r="ET7" s="52" t="str">
        <f t="shared" si="28"/>
        <v>-</v>
      </c>
      <c r="EU7" s="52" t="str">
        <f t="shared" si="28"/>
        <v>-</v>
      </c>
      <c r="EV7" s="52" t="str">
        <f t="shared" si="28"/>
        <v>-</v>
      </c>
      <c r="EW7" s="52">
        <f t="shared" si="28"/>
        <v>73.900000000000006</v>
      </c>
      <c r="EX7" s="52">
        <f t="shared" si="28"/>
        <v>74.3</v>
      </c>
      <c r="EY7" s="52"/>
      <c r="EZ7" s="53" t="str">
        <f>EZ8</f>
        <v>-</v>
      </c>
      <c r="FA7" s="53" t="str">
        <f t="shared" ref="FA7:FI7" si="29">FA8</f>
        <v>-</v>
      </c>
      <c r="FB7" s="53" t="str">
        <f t="shared" si="29"/>
        <v>-</v>
      </c>
      <c r="FC7" s="53">
        <f t="shared" si="29"/>
        <v>2081106</v>
      </c>
      <c r="FD7" s="53">
        <f t="shared" si="29"/>
        <v>2236437</v>
      </c>
      <c r="FE7" s="53" t="str">
        <f t="shared" si="29"/>
        <v>-</v>
      </c>
      <c r="FF7" s="53" t="str">
        <f t="shared" si="29"/>
        <v>-</v>
      </c>
      <c r="FG7" s="53" t="str">
        <f t="shared" si="29"/>
        <v>-</v>
      </c>
      <c r="FH7" s="53">
        <f t="shared" si="29"/>
        <v>43530781</v>
      </c>
      <c r="FI7" s="53">
        <f t="shared" si="29"/>
        <v>44196357</v>
      </c>
      <c r="FJ7" s="53"/>
    </row>
    <row r="8" spans="1:166" s="54" customFormat="1" x14ac:dyDescent="0.15">
      <c r="A8" s="35"/>
      <c r="B8" s="55">
        <v>2022</v>
      </c>
      <c r="C8" s="55">
        <v>337520</v>
      </c>
      <c r="D8" s="55">
        <v>46</v>
      </c>
      <c r="E8" s="55">
        <v>6</v>
      </c>
      <c r="F8" s="55">
        <v>0</v>
      </c>
      <c r="G8" s="55">
        <v>1</v>
      </c>
      <c r="H8" s="55" t="s">
        <v>163</v>
      </c>
      <c r="I8" s="55" t="s">
        <v>164</v>
      </c>
      <c r="J8" s="55" t="s">
        <v>165</v>
      </c>
      <c r="K8" s="55" t="s">
        <v>166</v>
      </c>
      <c r="L8" s="55" t="s">
        <v>167</v>
      </c>
      <c r="M8" s="55" t="s">
        <v>168</v>
      </c>
      <c r="N8" s="55" t="s">
        <v>169</v>
      </c>
      <c r="O8" s="55" t="s">
        <v>170</v>
      </c>
      <c r="P8" s="55" t="s">
        <v>171</v>
      </c>
      <c r="Q8" s="56">
        <v>12</v>
      </c>
      <c r="R8" s="55" t="s">
        <v>40</v>
      </c>
      <c r="S8" s="55" t="s">
        <v>172</v>
      </c>
      <c r="T8" s="55" t="s">
        <v>173</v>
      </c>
      <c r="U8" s="56" t="s">
        <v>40</v>
      </c>
      <c r="V8" s="56">
        <v>10895</v>
      </c>
      <c r="W8" s="55" t="s">
        <v>174</v>
      </c>
      <c r="X8" s="55" t="s">
        <v>174</v>
      </c>
      <c r="Y8" s="57" t="s">
        <v>175</v>
      </c>
      <c r="Z8" s="56">
        <v>199</v>
      </c>
      <c r="AA8" s="56" t="s">
        <v>40</v>
      </c>
      <c r="AB8" s="56" t="s">
        <v>40</v>
      </c>
      <c r="AC8" s="56" t="s">
        <v>40</v>
      </c>
      <c r="AD8" s="56" t="s">
        <v>40</v>
      </c>
      <c r="AE8" s="56">
        <v>199</v>
      </c>
      <c r="AF8" s="56">
        <v>133</v>
      </c>
      <c r="AG8" s="56" t="s">
        <v>40</v>
      </c>
      <c r="AH8" s="56">
        <v>133</v>
      </c>
      <c r="AI8" s="58" t="s">
        <v>40</v>
      </c>
      <c r="AJ8" s="58" t="s">
        <v>40</v>
      </c>
      <c r="AK8" s="58" t="s">
        <v>40</v>
      </c>
      <c r="AL8" s="58">
        <v>104.5</v>
      </c>
      <c r="AM8" s="58">
        <v>103.6</v>
      </c>
      <c r="AN8" s="58" t="s">
        <v>40</v>
      </c>
      <c r="AO8" s="58" t="s">
        <v>40</v>
      </c>
      <c r="AP8" s="58" t="s">
        <v>40</v>
      </c>
      <c r="AQ8" s="58">
        <v>105.9</v>
      </c>
      <c r="AR8" s="58">
        <v>104.3</v>
      </c>
      <c r="AS8" s="58">
        <v>103.5</v>
      </c>
      <c r="AT8" s="58" t="s">
        <v>40</v>
      </c>
      <c r="AU8" s="58" t="s">
        <v>40</v>
      </c>
      <c r="AV8" s="58" t="s">
        <v>40</v>
      </c>
      <c r="AW8" s="58">
        <v>87.3</v>
      </c>
      <c r="AX8" s="58">
        <v>90.6</v>
      </c>
      <c r="AY8" s="58" t="s">
        <v>40</v>
      </c>
      <c r="AZ8" s="58" t="s">
        <v>40</v>
      </c>
      <c r="BA8" s="58" t="s">
        <v>40</v>
      </c>
      <c r="BB8" s="58">
        <v>82.2</v>
      </c>
      <c r="BC8" s="58">
        <v>81.7</v>
      </c>
      <c r="BD8" s="58">
        <v>86.4</v>
      </c>
      <c r="BE8" s="59" t="s">
        <v>40</v>
      </c>
      <c r="BF8" s="59" t="s">
        <v>40</v>
      </c>
      <c r="BG8" s="59" t="s">
        <v>40</v>
      </c>
      <c r="BH8" s="59">
        <v>85.2</v>
      </c>
      <c r="BI8" s="59">
        <v>87.2</v>
      </c>
      <c r="BJ8" s="59" t="s">
        <v>40</v>
      </c>
      <c r="BK8" s="59" t="s">
        <v>40</v>
      </c>
      <c r="BL8" s="59" t="s">
        <v>40</v>
      </c>
      <c r="BM8" s="59">
        <v>78.599999999999994</v>
      </c>
      <c r="BN8" s="59">
        <v>78.099999999999994</v>
      </c>
      <c r="BO8" s="59">
        <v>83.7</v>
      </c>
      <c r="BP8" s="58" t="s">
        <v>40</v>
      </c>
      <c r="BQ8" s="58" t="s">
        <v>40</v>
      </c>
      <c r="BR8" s="58" t="s">
        <v>40</v>
      </c>
      <c r="BS8" s="58">
        <v>58.4</v>
      </c>
      <c r="BT8" s="58">
        <v>57.1</v>
      </c>
      <c r="BU8" s="58" t="s">
        <v>40</v>
      </c>
      <c r="BV8" s="58" t="s">
        <v>40</v>
      </c>
      <c r="BW8" s="58" t="s">
        <v>40</v>
      </c>
      <c r="BX8" s="58">
        <v>65</v>
      </c>
      <c r="BY8" s="58">
        <v>63.3</v>
      </c>
      <c r="BZ8" s="58">
        <v>66.8</v>
      </c>
      <c r="CA8" s="59" t="s">
        <v>40</v>
      </c>
      <c r="CB8" s="59" t="s">
        <v>40</v>
      </c>
      <c r="CC8" s="59" t="s">
        <v>40</v>
      </c>
      <c r="CD8" s="59">
        <v>32879</v>
      </c>
      <c r="CE8" s="59">
        <v>33019</v>
      </c>
      <c r="CF8" s="59" t="s">
        <v>40</v>
      </c>
      <c r="CG8" s="59" t="s">
        <v>40</v>
      </c>
      <c r="CH8" s="59" t="s">
        <v>40</v>
      </c>
      <c r="CI8" s="59">
        <v>39289</v>
      </c>
      <c r="CJ8" s="59">
        <v>40846</v>
      </c>
      <c r="CK8" s="58">
        <v>61837</v>
      </c>
      <c r="CL8" s="59" t="s">
        <v>40</v>
      </c>
      <c r="CM8" s="59" t="s">
        <v>40</v>
      </c>
      <c r="CN8" s="59" t="s">
        <v>40</v>
      </c>
      <c r="CO8" s="59">
        <v>9973</v>
      </c>
      <c r="CP8" s="59">
        <v>11680</v>
      </c>
      <c r="CQ8" s="59" t="s">
        <v>40</v>
      </c>
      <c r="CR8" s="59" t="s">
        <v>40</v>
      </c>
      <c r="CS8" s="59" t="s">
        <v>40</v>
      </c>
      <c r="CT8" s="59">
        <v>11512</v>
      </c>
      <c r="CU8" s="59">
        <v>11831</v>
      </c>
      <c r="CV8" s="58">
        <v>17600</v>
      </c>
      <c r="CW8" s="59" t="s">
        <v>40</v>
      </c>
      <c r="CX8" s="59" t="s">
        <v>40</v>
      </c>
      <c r="CY8" s="59" t="s">
        <v>40</v>
      </c>
      <c r="CZ8" s="59">
        <v>63.1</v>
      </c>
      <c r="DA8" s="59">
        <v>60.2</v>
      </c>
      <c r="DB8" s="59" t="s">
        <v>40</v>
      </c>
      <c r="DC8" s="59" t="s">
        <v>40</v>
      </c>
      <c r="DD8" s="59" t="s">
        <v>40</v>
      </c>
      <c r="DE8" s="59">
        <v>67.099999999999994</v>
      </c>
      <c r="DF8" s="59">
        <v>66.900000000000006</v>
      </c>
      <c r="DG8" s="59">
        <v>55.6</v>
      </c>
      <c r="DH8" s="59" t="s">
        <v>40</v>
      </c>
      <c r="DI8" s="59" t="s">
        <v>40</v>
      </c>
      <c r="DJ8" s="59" t="s">
        <v>40</v>
      </c>
      <c r="DK8" s="59">
        <v>9.8000000000000007</v>
      </c>
      <c r="DL8" s="59">
        <v>10.8</v>
      </c>
      <c r="DM8" s="59" t="s">
        <v>40</v>
      </c>
      <c r="DN8" s="59" t="s">
        <v>40</v>
      </c>
      <c r="DO8" s="59" t="s">
        <v>40</v>
      </c>
      <c r="DP8" s="59">
        <v>17.3</v>
      </c>
      <c r="DQ8" s="59">
        <v>17.899999999999999</v>
      </c>
      <c r="DR8" s="59">
        <v>25.1</v>
      </c>
      <c r="DS8" s="59" t="s">
        <v>40</v>
      </c>
      <c r="DT8" s="59" t="s">
        <v>40</v>
      </c>
      <c r="DU8" s="59" t="s">
        <v>40</v>
      </c>
      <c r="DV8" s="59">
        <v>0</v>
      </c>
      <c r="DW8" s="59">
        <v>0</v>
      </c>
      <c r="DX8" s="59" t="s">
        <v>40</v>
      </c>
      <c r="DY8" s="59" t="s">
        <v>40</v>
      </c>
      <c r="DZ8" s="59" t="s">
        <v>40</v>
      </c>
      <c r="EA8" s="59">
        <v>121.6</v>
      </c>
      <c r="EB8" s="59">
        <v>118.9</v>
      </c>
      <c r="EC8" s="59">
        <v>63</v>
      </c>
      <c r="ED8" s="58" t="s">
        <v>40</v>
      </c>
      <c r="EE8" s="58" t="s">
        <v>40</v>
      </c>
      <c r="EF8" s="58" t="s">
        <v>40</v>
      </c>
      <c r="EG8" s="58">
        <v>22.5</v>
      </c>
      <c r="EH8" s="58">
        <v>42</v>
      </c>
      <c r="EI8" s="58" t="s">
        <v>40</v>
      </c>
      <c r="EJ8" s="58" t="s">
        <v>40</v>
      </c>
      <c r="EK8" s="58" t="s">
        <v>40</v>
      </c>
      <c r="EL8" s="58">
        <v>58.1</v>
      </c>
      <c r="EM8" s="58">
        <v>59.4</v>
      </c>
      <c r="EN8" s="58">
        <v>56.4</v>
      </c>
      <c r="EO8" s="58" t="s">
        <v>40</v>
      </c>
      <c r="EP8" s="58" t="s">
        <v>40</v>
      </c>
      <c r="EQ8" s="58" t="s">
        <v>40</v>
      </c>
      <c r="ER8" s="58">
        <v>30.5</v>
      </c>
      <c r="ES8" s="58">
        <v>52.8</v>
      </c>
      <c r="ET8" s="58" t="s">
        <v>40</v>
      </c>
      <c r="EU8" s="58" t="s">
        <v>40</v>
      </c>
      <c r="EV8" s="58" t="s">
        <v>40</v>
      </c>
      <c r="EW8" s="58">
        <v>73.900000000000006</v>
      </c>
      <c r="EX8" s="58">
        <v>74.3</v>
      </c>
      <c r="EY8" s="58">
        <v>70.7</v>
      </c>
      <c r="EZ8" s="59" t="s">
        <v>40</v>
      </c>
      <c r="FA8" s="59" t="s">
        <v>40</v>
      </c>
      <c r="FB8" s="59" t="s">
        <v>40</v>
      </c>
      <c r="FC8" s="59">
        <v>2081106</v>
      </c>
      <c r="FD8" s="59">
        <v>2236437</v>
      </c>
      <c r="FE8" s="59" t="s">
        <v>40</v>
      </c>
      <c r="FF8" s="59" t="s">
        <v>40</v>
      </c>
      <c r="FG8" s="59" t="s">
        <v>40</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亨</cp:lastModifiedBy>
  <dcterms:created xsi:type="dcterms:W3CDTF">2023-12-20T05:10:38Z</dcterms:created>
  <dcterms:modified xsi:type="dcterms:W3CDTF">2024-01-17T04:39:44Z</dcterms:modified>
  <cp:category/>
</cp:coreProperties>
</file>