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d:\git\bid_entry\07申請書\doc\ver7\reg_standard\"/>
    </mc:Choice>
  </mc:AlternateContent>
  <xr:revisionPtr revIDLastSave="0" documentId="13_ncr:1_{146D0F45-2554-44F1-A222-89CD0E5DBC15}" xr6:coauthVersionLast="47" xr6:coauthVersionMax="47" xr10:uidLastSave="{00000000-0000-0000-0000-000000000000}"/>
  <workbookProtection workbookAlgorithmName="SHA-512" workbookHashValue="YbDpvp5LOSvMDHtl14wuzezdY2luIHEaRdxqD7XOxzBFZwXJhyqLpoREy+Woz2YG12SbGAgcM1i/86x4NMsQ0g==" workbookSaltValue="NcY//ks3dOf5QcQ1hXwc6g==" workbookSpinCount="100000" lockStructure="1"/>
  <bookViews>
    <workbookView xWindow="-120" yWindow="-120" windowWidth="29040" windowHeight="15840"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入力シート!$A$245</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8" i="1" l="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35" i="1"/>
  <c r="A234" i="1"/>
  <c r="A233" i="1"/>
  <c r="A213" i="1"/>
  <c r="A212" i="1"/>
  <c r="A211" i="1"/>
  <c r="A210" i="1"/>
  <c r="A204" i="1"/>
  <c r="A202" i="1"/>
  <c r="A201" i="1"/>
  <c r="A200" i="1"/>
  <c r="A189" i="1"/>
  <c r="A186" i="1"/>
  <c r="A185" i="1"/>
  <c r="A184" i="1"/>
  <c r="A182" i="1"/>
  <c r="A169" i="1"/>
  <c r="A167" i="1"/>
  <c r="A165" i="1"/>
  <c r="A163" i="1"/>
  <c r="A161" i="1"/>
  <c r="A159" i="1"/>
  <c r="A157" i="1"/>
  <c r="A155" i="1"/>
  <c r="A153" i="1"/>
  <c r="A126" i="1"/>
  <c r="A124" i="1"/>
  <c r="A122" i="1"/>
  <c r="A120" i="1"/>
  <c r="A116" i="1"/>
  <c r="A114" i="1"/>
  <c r="A87" i="1"/>
  <c r="A85" i="1"/>
  <c r="A84" i="1"/>
  <c r="A83" i="1"/>
  <c r="A81" i="1"/>
  <c r="A79" i="1"/>
  <c r="A77" i="1"/>
  <c r="A75" i="1"/>
  <c r="A73" i="1"/>
  <c r="A71" i="1"/>
  <c r="A69" i="1"/>
  <c r="A63" i="1"/>
  <c r="A40" i="1"/>
  <c r="A38" i="1"/>
  <c r="A36" i="1"/>
  <c r="A34" i="1"/>
  <c r="A32" i="1"/>
  <c r="A30" i="1"/>
  <c r="A28" i="1"/>
  <c r="A26" i="1"/>
  <c r="A24" i="1"/>
  <c r="A22" i="1"/>
  <c r="A20" i="1"/>
  <c r="J177" i="1" l="1"/>
  <c r="J194" i="1" l="1"/>
  <c r="J192" i="1"/>
  <c r="I214" i="1" l="1"/>
  <c r="I220" i="1" l="1"/>
  <c r="I241" i="1"/>
  <c r="I203" i="1" l="1"/>
  <c r="D114" i="1"/>
  <c r="D116" i="1" s="1"/>
  <c r="D118" i="1" s="1"/>
  <c r="D120" i="1" s="1"/>
  <c r="D122" i="1" s="1"/>
  <c r="D124" i="1" s="1"/>
  <c r="D126" i="1" s="1"/>
  <c r="J198" i="1" l="1"/>
  <c r="J196" i="1"/>
  <c r="E236" i="1" l="1"/>
  <c r="A2" i="2" l="1"/>
  <c r="A1" i="2"/>
</calcChain>
</file>

<file path=xl/sharedStrings.xml><?xml version="1.0" encoding="utf-8"?>
<sst xmlns="http://schemas.openxmlformats.org/spreadsheetml/2006/main" count="246" uniqueCount="196">
  <si>
    <t>営業年数</t>
    <rPh sb="0" eb="2">
      <t>エイギョウ</t>
    </rPh>
    <rPh sb="2" eb="4">
      <t>ネンスウ</t>
    </rPh>
    <phoneticPr fontId="6"/>
  </si>
  <si>
    <t>外資状況</t>
    <rPh sb="0" eb="2">
      <t>ガイシ</t>
    </rPh>
    <rPh sb="2" eb="4">
      <t>ジョウキョウ</t>
    </rPh>
    <phoneticPr fontId="6"/>
  </si>
  <si>
    <t>設備の額</t>
    <rPh sb="0" eb="2">
      <t>セツビ</t>
    </rPh>
    <rPh sb="3" eb="4">
      <t>ガク</t>
    </rPh>
    <phoneticPr fontId="6"/>
  </si>
  <si>
    <t>機械装置類(千円)</t>
    <rPh sb="0" eb="2">
      <t>キカイ</t>
    </rPh>
    <rPh sb="2" eb="4">
      <t>ソウチ</t>
    </rPh>
    <rPh sb="4" eb="5">
      <t>ルイ</t>
    </rPh>
    <rPh sb="6" eb="8">
      <t>センエン</t>
    </rPh>
    <phoneticPr fontId="5"/>
  </si>
  <si>
    <t>運搬具類(千円)</t>
    <rPh sb="0" eb="2">
      <t>ウンパン</t>
    </rPh>
    <rPh sb="2" eb="3">
      <t>グ</t>
    </rPh>
    <rPh sb="3" eb="4">
      <t>ルイ</t>
    </rPh>
    <phoneticPr fontId="5"/>
  </si>
  <si>
    <t>工具その他(千円)</t>
    <rPh sb="0" eb="2">
      <t>コウグ</t>
    </rPh>
    <rPh sb="4" eb="5">
      <t>タ</t>
    </rPh>
    <phoneticPr fontId="5"/>
  </si>
  <si>
    <t>合計(千円)</t>
    <rPh sb="0" eb="2">
      <t>ゴウケイ</t>
    </rPh>
    <phoneticPr fontId="5"/>
  </si>
  <si>
    <t>区分</t>
    <rPh sb="0" eb="2">
      <t>クブン</t>
    </rPh>
    <phoneticPr fontId="5"/>
  </si>
  <si>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</si>
  <si>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</si>
  <si>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</si>
  <si>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t>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</si>
  <si>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</si>
  <si>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</si>
  <si>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</si>
  <si>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</si>
  <si>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</si>
  <si>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r>
      <t>まで</t>
    </r>
    <r>
      <rPr>
        <sz val="11"/>
        <color rgb="FFFF0000"/>
        <rFont val="ＭＳ ゴシック"/>
        <family val="3"/>
        <charset val="128"/>
      </rPr>
      <t>*1</t>
    </r>
    <phoneticPr fontId="5"/>
  </si>
  <si>
    <r>
      <t>から</t>
    </r>
    <r>
      <rPr>
        <sz val="11"/>
        <color rgb="FFFF0000"/>
        <rFont val="ＭＳ ゴシック"/>
        <family val="3"/>
        <charset val="128"/>
      </rPr>
      <t>*1</t>
    </r>
    <phoneticPr fontId="5"/>
  </si>
  <si>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</si>
  <si>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</si>
  <si>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</si>
  <si>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</si>
  <si>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</si>
  <si>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年</t>
    <rPh sb="0" eb="1">
      <t>ネン</t>
    </rPh>
    <phoneticPr fontId="5"/>
  </si>
  <si>
    <t>適格組合証明取得年月日</t>
    <rPh sb="0" eb="2">
      <t>テキカク</t>
    </rPh>
    <rPh sb="2" eb="4">
      <t>クミアイ</t>
    </rPh>
    <rPh sb="4" eb="6">
      <t>ショウメイ</t>
    </rPh>
    <rPh sb="6" eb="8">
      <t>シュトク</t>
    </rPh>
    <rPh sb="8" eb="11">
      <t>ネンガッピ</t>
    </rPh>
    <phoneticPr fontId="6"/>
  </si>
  <si>
    <t>適格組合証明番号</t>
    <rPh sb="0" eb="2">
      <t>テキカク</t>
    </rPh>
    <rPh sb="2" eb="4">
      <t>クミアイ</t>
    </rPh>
    <rPh sb="4" eb="6">
      <t>ショウメイ</t>
    </rPh>
    <rPh sb="6" eb="8">
      <t>バンゴウ</t>
    </rPh>
    <phoneticPr fontId="6"/>
  </si>
  <si>
    <t>設立年月日</t>
    <rPh sb="0" eb="2">
      <t>セツリツ</t>
    </rPh>
    <rPh sb="2" eb="5">
      <t>ネンガッピ</t>
    </rPh>
    <phoneticPr fontId="6"/>
  </si>
  <si>
    <t>休業期間又は</t>
    <rPh sb="0" eb="2">
      <t>キュウギョウ</t>
    </rPh>
    <rPh sb="2" eb="4">
      <t>キカン</t>
    </rPh>
    <rPh sb="4" eb="5">
      <t>マタ</t>
    </rPh>
    <phoneticPr fontId="6"/>
  </si>
  <si>
    <t>から</t>
    <phoneticPr fontId="6"/>
  </si>
  <si>
    <t>まで</t>
    <phoneticPr fontId="6"/>
  </si>
  <si>
    <t>転(廃)業の期間</t>
    <phoneticPr fontId="6"/>
  </si>
  <si>
    <t>みなし大企業</t>
    <rPh sb="3" eb="6">
      <t>ダイキギョウ</t>
    </rPh>
    <phoneticPr fontId="6"/>
  </si>
  <si>
    <t>経営状況（流動比率）</t>
    <rPh sb="0" eb="2">
      <t>ケイエイ</t>
    </rPh>
    <rPh sb="2" eb="4">
      <t>ジョウキョウ</t>
    </rPh>
    <rPh sb="5" eb="7">
      <t>リュウドウ</t>
    </rPh>
    <rPh sb="7" eb="9">
      <t>ヒリツ</t>
    </rPh>
    <phoneticPr fontId="5"/>
  </si>
  <si>
    <t>流動比率（a/b×100）</t>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</si>
  <si>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6"/>
  </si>
  <si>
    <t>希望する資格の種類等</t>
    <rPh sb="0" eb="2">
      <t>キボウ</t>
    </rPh>
    <rPh sb="4" eb="6">
      <t>シカク</t>
    </rPh>
    <rPh sb="7" eb="9">
      <t>シュルイ</t>
    </rPh>
    <rPh sb="9" eb="10">
      <t>トウ</t>
    </rPh>
    <phoneticPr fontId="6"/>
  </si>
  <si>
    <t>製造・販売等実績</t>
    <rPh sb="0" eb="2">
      <t>セイゾウ</t>
    </rPh>
    <rPh sb="3" eb="5">
      <t>ハンバイ</t>
    </rPh>
    <rPh sb="5" eb="6">
      <t>トウ</t>
    </rPh>
    <rPh sb="6" eb="8">
      <t>ジッセキ</t>
    </rPh>
    <phoneticPr fontId="6"/>
  </si>
  <si>
    <t>F.業種情報</t>
    <rPh sb="2" eb="4">
      <t>ギョウシュ</t>
    </rPh>
    <rPh sb="4" eb="6">
      <t>ジョウホウ</t>
    </rPh>
    <phoneticPr fontId="5"/>
  </si>
  <si>
    <t>希望</t>
    <rPh sb="0" eb="2">
      <t>キボウ</t>
    </rPh>
    <phoneticPr fontId="5"/>
  </si>
  <si>
    <t>営業品目</t>
    <phoneticPr fontId="5"/>
  </si>
  <si>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</si>
  <si>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</si>
  <si>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</si>
  <si>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</si>
  <si>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</si>
  <si>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</si>
  <si>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</si>
  <si>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</si>
  <si>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</si>
  <si>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</si>
  <si>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</si>
  <si>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</si>
  <si>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</si>
  <si>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</si>
  <si>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</si>
  <si>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</si>
  <si>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</si>
  <si>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</si>
  <si>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</si>
  <si>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</si>
  <si>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</si>
  <si>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</si>
  <si>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</si>
  <si>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</si>
  <si>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</si>
  <si>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</si>
  <si>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</si>
  <si>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</si>
  <si>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</si>
  <si>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</si>
  <si>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</si>
  <si>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</si>
  <si>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</si>
  <si>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</si>
  <si>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</si>
  <si>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</si>
  <si>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0"/>
  </si>
  <si>
    <t>しない</t>
  </si>
  <si>
    <t>行政書士登録番号</t>
    <rPh sb="0" eb="2">
      <t>ギョウセイ</t>
    </rPh>
    <rPh sb="2" eb="4">
      <t>ショシ</t>
    </rPh>
    <rPh sb="4" eb="6">
      <t>トウロク</t>
    </rPh>
    <rPh sb="6" eb="8">
      <t>バンゴウ</t>
    </rPh>
    <phoneticPr fontId="6"/>
  </si>
  <si>
    <t>創業年月日</t>
    <rPh sb="0" eb="2">
      <t>ソウギョウ</t>
    </rPh>
    <rPh sb="2" eb="5">
      <t>ネンガッピ</t>
    </rPh>
    <phoneticPr fontId="6"/>
  </si>
  <si>
    <t>年月日</t>
    <rPh sb="0" eb="3">
      <t>ネンガッピ</t>
    </rPh>
    <phoneticPr fontId="5"/>
  </si>
  <si>
    <t>①技術職員</t>
    <rPh sb="1" eb="3">
      <t>ギジュツ</t>
    </rPh>
    <rPh sb="3" eb="5">
      <t>ショクイン</t>
    </rPh>
    <phoneticPr fontId="5"/>
  </si>
  <si>
    <t>②事務職員</t>
    <rPh sb="1" eb="3">
      <t>ジム</t>
    </rPh>
    <rPh sb="3" eb="5">
      <t>ショクイン</t>
    </rPh>
    <phoneticPr fontId="5"/>
  </si>
  <si>
    <t>③その他の職員</t>
    <phoneticPr fontId="6"/>
  </si>
  <si>
    <t>④合計</t>
    <rPh sb="1" eb="3">
      <t>ゴウケイケイ</t>
    </rPh>
    <phoneticPr fontId="5"/>
  </si>
  <si>
    <t>⑤役職員等(④の内数)</t>
    <rPh sb="1" eb="4">
      <t>ヤクショクイン</t>
    </rPh>
    <rPh sb="4" eb="5">
      <t>トウ</t>
    </rPh>
    <rPh sb="8" eb="10">
      <t>ウチスウ</t>
    </rPh>
    <phoneticPr fontId="5"/>
  </si>
  <si>
    <t>計</t>
    <phoneticPr fontId="6"/>
  </si>
  <si>
    <t>流動資産(a)</t>
    <rPh sb="0" eb="2">
      <t>リュウドウ</t>
    </rPh>
    <rPh sb="2" eb="4">
      <t>シサン</t>
    </rPh>
    <phoneticPr fontId="5"/>
  </si>
  <si>
    <t>千円</t>
    <rPh sb="0" eb="2">
      <t>センエン</t>
    </rPh>
    <phoneticPr fontId="5"/>
  </si>
  <si>
    <t>流動負債(b)</t>
    <rPh sb="0" eb="2">
      <t>リュウドウ</t>
    </rPh>
    <rPh sb="2" eb="4">
      <t>フサイ</t>
    </rPh>
    <phoneticPr fontId="5"/>
  </si>
  <si>
    <t>直前々年度分決算(千円)</t>
    <rPh sb="9" eb="11">
      <t>センエン</t>
    </rPh>
    <phoneticPr fontId="5"/>
  </si>
  <si>
    <t>直前年度分決算(千円)</t>
    <rPh sb="8" eb="10">
      <t>センエン</t>
    </rPh>
    <phoneticPr fontId="5"/>
  </si>
  <si>
    <t>前２ヶ年間の平均実績高(千円)</t>
    <rPh sb="0" eb="1">
      <t>ゼン</t>
    </rPh>
    <rPh sb="3" eb="4">
      <t>ネン</t>
    </rPh>
    <rPh sb="4" eb="5">
      <t>カン</t>
    </rPh>
    <rPh sb="6" eb="8">
      <t>ヘイキン</t>
    </rPh>
    <rPh sb="8" eb="10">
      <t>ジッセキ</t>
    </rPh>
    <rPh sb="10" eb="11">
      <t>タカ</t>
    </rPh>
    <rPh sb="12" eb="14">
      <t>センエン</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</si>
  <si>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</si>
  <si>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</si>
  <si>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</si>
  <si>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現組織への変更</t>
    <rPh sb="0" eb="1">
      <t>ゲン</t>
    </rPh>
    <rPh sb="1" eb="3">
      <t>ソシキ</t>
    </rPh>
    <rPh sb="5" eb="7">
      <t>ヘンコウ</t>
    </rPh>
    <phoneticPr fontId="6"/>
  </si>
  <si>
    <t>例)カブシキガイシャスズキグミ　正式名称を全角カタカナで入力してください。</t>
    <phoneticPr fontId="5"/>
  </si>
  <si>
    <t>例)株式会社鈴木組　正式名称で入力してください。</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</si>
  <si>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</si>
  <si>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5"/>
  </si>
  <si>
    <t>@を含む半角文字で入力してください。</t>
    <phoneticPr fontId="5"/>
  </si>
  <si>
    <t>本社（店）と異なる場合のみ、@を含む半角文字で入力してください。</t>
    <phoneticPr fontId="5"/>
  </si>
  <si>
    <t>資本金</t>
    <rPh sb="0" eb="3">
      <t>シホンキン</t>
    </rPh>
    <phoneticPr fontId="6"/>
  </si>
  <si>
    <t>資本剰余金</t>
    <phoneticPr fontId="6"/>
  </si>
  <si>
    <t>利益剰余金</t>
    <rPh sb="0" eb="2">
      <t>リエキ</t>
    </rPh>
    <rPh sb="2" eb="5">
      <t>ジョウヨキン</t>
    </rPh>
    <phoneticPr fontId="6"/>
  </si>
  <si>
    <t>（うち繰越利益剰余金）</t>
    <phoneticPr fontId="5"/>
  </si>
  <si>
    <t>物品</t>
    <phoneticPr fontId="5"/>
  </si>
  <si>
    <t>印刷</t>
  </si>
  <si>
    <t>石油類</t>
  </si>
  <si>
    <t>プロパンガス</t>
  </si>
  <si>
    <t>コンピューター関係物品</t>
  </si>
  <si>
    <t>事務機器、事務用品、書籍、雑誌</t>
  </si>
  <si>
    <t>教材、遊具</t>
  </si>
  <si>
    <t>用紙、紙製品</t>
  </si>
  <si>
    <t>事務服、作業服、その他縫製関係</t>
  </si>
  <si>
    <t>寝具類、衣料、その他繊維関係</t>
  </si>
  <si>
    <t>機械器具、工具、自動車用品、金物</t>
  </si>
  <si>
    <t>家具、インテリア製品</t>
  </si>
  <si>
    <t>自動車、特殊車両（消防車両を除く）</t>
  </si>
  <si>
    <t>自動二輪車、自転車</t>
  </si>
  <si>
    <t>自動車用タイヤ</t>
  </si>
  <si>
    <t>電機製品、家電、特殊電機製品</t>
  </si>
  <si>
    <t>測量機器、測定機器</t>
  </si>
  <si>
    <t>医薬品、衛生材料、医療器機</t>
  </si>
  <si>
    <t>化学工業薬品、防疫薬品、農薬</t>
  </si>
  <si>
    <t>写真関係</t>
  </si>
  <si>
    <t>陽画焼付</t>
  </si>
  <si>
    <t>標識、プレート、看板</t>
  </si>
  <si>
    <t>日用雑貨、荒物</t>
  </si>
  <si>
    <t>スポーツ用品（テントを含む）</t>
  </si>
  <si>
    <t>楽器、レコード、ＣＤ等</t>
  </si>
  <si>
    <t>時計、眼鏡、アクセサリー</t>
  </si>
  <si>
    <t>ゴム皮革製品（靴、履物を含む）</t>
  </si>
  <si>
    <t>印判</t>
  </si>
  <si>
    <t>厨房器具</t>
  </si>
  <si>
    <t>茶、茶道具</t>
  </si>
  <si>
    <t>デパート、農協、スーパーマーケット</t>
  </si>
  <si>
    <t>古物商</t>
  </si>
  <si>
    <t>食料品（米穀類を含む）、酒類</t>
  </si>
  <si>
    <t>砕石、骨材</t>
  </si>
  <si>
    <t>材木</t>
  </si>
  <si>
    <t>建材（セメント、二次製品含む）、その他原材料</t>
  </si>
  <si>
    <t>上下水用器材</t>
  </si>
  <si>
    <t>取扱品目</t>
    <phoneticPr fontId="5"/>
  </si>
  <si>
    <t>警備</t>
  </si>
  <si>
    <t>浄化槽・貯水槽の清掃点検</t>
  </si>
  <si>
    <t>廃棄物収集、運搬、処理</t>
  </si>
  <si>
    <t>機械設備の保守点検管理</t>
  </si>
  <si>
    <t>検査、測定（計量証明、医療検査等）</t>
  </si>
  <si>
    <t>研究、調査、計画策定</t>
  </si>
  <si>
    <t>クリーニング</t>
  </si>
  <si>
    <t>給食</t>
  </si>
  <si>
    <t>制作（映像、広告、グッズ、ウェブサイト、ウェブコンテンツ、会議録等）</t>
  </si>
  <si>
    <t>イベント企画、運営</t>
  </si>
  <si>
    <t>電算(システム開発運用、ソフトウェア開発、アプリケーション作成等)</t>
  </si>
  <si>
    <t>運送（貨物、旅客）</t>
  </si>
  <si>
    <t>観光、旅行業</t>
  </si>
  <si>
    <t>研修（企画、講師派遣）</t>
  </si>
  <si>
    <t>保険</t>
  </si>
  <si>
    <t>葬祭関連</t>
  </si>
  <si>
    <t>そ族昆虫（ネズミ、ゴキブリ、シロアリ、マツクイムシ等）防除</t>
  </si>
  <si>
    <t>人材派遣</t>
  </si>
  <si>
    <t>賃貸、リース</t>
  </si>
  <si>
    <t>役務</t>
    <phoneticPr fontId="5"/>
  </si>
  <si>
    <t>玉野市 一般競争(指名競争)参加資格審査申請書【物品・役務】</t>
    <rPh sb="0" eb="3">
      <t>タマノシ</t>
    </rPh>
    <rPh sb="4" eb="6">
      <t>イッパン</t>
    </rPh>
    <rPh sb="6" eb="8">
      <t>キョウソウ</t>
    </rPh>
    <rPh sb="9" eb="11">
      <t>シメイ</t>
    </rPh>
    <rPh sb="11" eb="13">
      <t>キョウソウ</t>
    </rPh>
    <rPh sb="24" eb="26">
      <t>ブッピン</t>
    </rPh>
    <rPh sb="27" eb="29">
      <t>エキム</t>
    </rPh>
    <phoneticPr fontId="5"/>
  </si>
  <si>
    <t>自己資本額</t>
    <rPh sb="0" eb="2">
      <t>ジコ</t>
    </rPh>
    <rPh sb="2" eb="4">
      <t>シホン</t>
    </rPh>
    <rPh sb="4" eb="5">
      <t>ガク</t>
    </rPh>
    <phoneticPr fontId="5"/>
  </si>
  <si>
    <t>33_玉野市</t>
  </si>
  <si>
    <t xml:space="preserve">例)株式会社鈴木組　中国営業所
正式名称で入力してください。支店・営業所名は、１文字空けて入力してください。
</t>
    <rPh sb="10" eb="12">
      <t>チュウゴク</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</si>
  <si>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 xml:space="preserve">例)カブシキガイシャスズキグミ　チュウゴクエイギョウショ
正式名称を全角カタカナで入力してください。支店・営業所名は、１文字空けて入力してください。
</t>
    <phoneticPr fontId="5"/>
  </si>
  <si>
    <t>常勤職員の人数</t>
    <rPh sb="0" eb="2">
      <t>ジョウキン</t>
    </rPh>
    <rPh sb="2" eb="4">
      <t>ショクイン</t>
    </rPh>
    <rPh sb="5" eb="7">
      <t>ニンズウ</t>
    </rPh>
    <phoneticPr fontId="6"/>
  </si>
  <si>
    <t>例)1000001　「-（ハイフン）」を使わず7桁の数字で入力してください。</t>
    <phoneticPr fontId="5"/>
  </si>
  <si>
    <t>本社（店）と異なる場合のみ、「-（ハイフン）」を使わず7桁の数字で入力してください。</t>
    <rPh sb="6" eb="7">
      <t>コト</t>
    </rPh>
    <rPh sb="9" eb="11">
      <t>バアイ</t>
    </rPh>
    <phoneticPr fontId="5"/>
  </si>
  <si>
    <t>免税事業者</t>
    <phoneticPr fontId="5"/>
  </si>
  <si>
    <t>免税事業者の場合は、リストから「○」を選択してください。</t>
    <rPh sb="0" eb="2">
      <t>メンゼイ</t>
    </rPh>
    <rPh sb="2" eb="5">
      <t>ジギョウシャ</t>
    </rPh>
    <rPh sb="6" eb="8">
      <t>バアイ</t>
    </rPh>
    <rPh sb="19" eb="21">
      <t>センタク</t>
    </rPh>
    <phoneticPr fontId="5"/>
  </si>
  <si>
    <t>例)2024/4/1、R6/4/1</t>
    <phoneticPr fontId="5"/>
  </si>
  <si>
    <t>例)2024/4/1</t>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</si>
  <si>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</si>
  <si>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令和7・8・9年度において、玉野市で行われる物品・役務に係る入札に参加する資格の審査を申請します。</t>
    <rPh sb="22" eb="24">
      <t>ブッピン</t>
    </rPh>
    <rPh sb="25" eb="27">
      <t>エキム</t>
    </rPh>
    <phoneticPr fontId="5"/>
  </si>
  <si>
    <t>車両整備</t>
    <phoneticPr fontId="5"/>
  </si>
  <si>
    <t>事業協同組合、企業組合、協業組合等で官公需適格組合証明を受けている場合は番号を入力してください。</t>
    <phoneticPr fontId="5"/>
  </si>
  <si>
    <t>電気（電力）</t>
    <phoneticPr fontId="5"/>
  </si>
  <si>
    <t>災害備蓄品</t>
    <phoneticPr fontId="5"/>
  </si>
  <si>
    <t>防火服、消防器具、消防ポンプ、消防車両</t>
    <phoneticPr fontId="5"/>
  </si>
  <si>
    <t>建物等の屋内清掃管理（建物に付随した庭園敷地内含む）</t>
    <phoneticPr fontId="5"/>
  </si>
  <si>
    <t>道路、公園等の屋外清掃管理（草刈、樹木の伐採含む）</t>
    <phoneticPr fontId="5"/>
  </si>
  <si>
    <t>※千円未満切り捨て</t>
    <phoneticPr fontId="5"/>
  </si>
  <si>
    <r>
      <t xml:space="preserve">直前年度分決算
</t>
    </r>
    <r>
      <rPr>
        <sz val="10"/>
        <color rgb="FFFF0000"/>
        <rFont val="ＭＳ ゴシック"/>
        <family val="3"/>
        <charset val="128"/>
      </rPr>
      <t>※千円未満切り捨て</t>
    </r>
    <rPh sb="0" eb="2">
      <t>チョクゼン</t>
    </rPh>
    <rPh sb="2" eb="5">
      <t>ネンドブン</t>
    </rPh>
    <rPh sb="5" eb="7">
      <t>ケッサン</t>
    </rPh>
    <phoneticPr fontId="6"/>
  </si>
  <si>
    <r>
      <t xml:space="preserve">直前決算時（千円）
</t>
    </r>
    <r>
      <rPr>
        <sz val="10"/>
        <color rgb="FFFF0000"/>
        <rFont val="ＭＳ ゴシック"/>
        <family val="3"/>
        <charset val="128"/>
      </rPr>
      <t>※千円未満切り捨て</t>
    </r>
    <rPh sb="0" eb="2">
      <t>チョクゼン</t>
    </rPh>
    <rPh sb="2" eb="4">
      <t>ケッサン</t>
    </rPh>
    <rPh sb="4" eb="5">
      <t>ジ</t>
    </rPh>
    <rPh sb="6" eb="8">
      <t>センエン</t>
    </rPh>
    <rPh sb="11" eb="13">
      <t>センエン</t>
    </rPh>
    <rPh sb="13" eb="15">
      <t>ミマン</t>
    </rPh>
    <rPh sb="15" eb="16">
      <t>キ</t>
    </rPh>
    <rPh sb="17" eb="18">
      <t>ス</t>
    </rPh>
    <phoneticPr fontId="6"/>
  </si>
  <si>
    <r>
      <t>実績高を入力してください。決算報告書は２ヶ年分提出してください。</t>
    </r>
    <r>
      <rPr>
        <sz val="10"/>
        <color rgb="FFFF0000"/>
        <rFont val="ＭＳ ゴシック"/>
        <family val="3"/>
        <charset val="128"/>
      </rPr>
      <t>※千円未満切り捨て</t>
    </r>
    <rPh sb="0" eb="3">
      <t>ジッセキダカ</t>
    </rPh>
    <rPh sb="4" eb="6">
      <t>ニュウリョク</t>
    </rPh>
    <rPh sb="13" eb="15">
      <t>ケッサン</t>
    </rPh>
    <rPh sb="23" eb="25">
      <t>テイシュツ</t>
    </rPh>
    <rPh sb="33" eb="35">
      <t>センエン</t>
    </rPh>
    <rPh sb="35" eb="37">
      <t>ミマン</t>
    </rPh>
    <rPh sb="37" eb="38">
      <t>キ</t>
    </rPh>
    <rPh sb="39" eb="40">
      <t>ス</t>
    </rPh>
    <phoneticPr fontId="5"/>
  </si>
  <si>
    <t>その他（上記以外の物品）</t>
    <phoneticPr fontId="5"/>
  </si>
  <si>
    <t>その他委託</t>
    <phoneticPr fontId="5"/>
  </si>
  <si>
    <t>取引を希望する順位1位の希望欄に、リストから「◎」を選択してください（物品・役務合わせて１品目のみ）。
取引を希望するすべての希望欄に、リストから「○」を選択してください（物品・役務合わせて９品目まで）。
取引を希望する場合、取扱品目欄に取扱品目・業務内容を具体的に入力してください。</t>
    <rPh sb="103" eb="105">
      <t>トリヒキ</t>
    </rPh>
    <rPh sb="106" eb="108">
      <t>キボウ</t>
    </rPh>
    <rPh sb="110" eb="112">
      <t>バアイ</t>
    </rPh>
    <phoneticPr fontId="6"/>
  </si>
  <si>
    <t>Ver.7.0.1</t>
    <phoneticPr fontId="5"/>
  </si>
  <si>
    <t>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</si>
</sst>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
    <numFmt numFmtId="186" formatCode="0000000"/>
  </numFmts>
  <fonts count="24"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47">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auto="1"/>
      </bottom>
      <diagonal/>
    </border>
    <border>
      <left style="thin">
        <color indexed="64"/>
      </left>
      <right/>
      <top/>
      <bottom style="hair">
        <color indexed="64"/>
      </bottom>
      <diagonal/>
    </border>
    <border>
      <left style="thin">
        <color indexed="64"/>
      </left>
      <right style="hair">
        <color auto="1"/>
      </right>
      <top style="hair">
        <color auto="1"/>
      </top>
      <bottom style="hair">
        <color auto="1"/>
      </bottom>
      <diagonal/>
    </border>
    <border>
      <left/>
      <right style="hair">
        <color auto="1"/>
      </right>
      <top style="thin">
        <color indexed="64"/>
      </top>
      <bottom style="hair">
        <color auto="1"/>
      </bottom>
      <diagonal/>
    </border>
    <border>
      <left/>
      <right style="hair">
        <color indexed="64"/>
      </right>
      <top style="hair">
        <color indexed="64"/>
      </top>
      <bottom/>
      <diagonal/>
    </border>
    <border>
      <left style="hair">
        <color indexed="64"/>
      </left>
      <right/>
      <top style="thin">
        <color indexed="64"/>
      </top>
      <bottom style="thin">
        <color auto="1"/>
      </bottom>
      <diagonal/>
    </border>
    <border>
      <left style="hair">
        <color indexed="64"/>
      </left>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auto="1"/>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335">
    <xf numFmtId="0" fontId="0" fillId="0" borderId="0" xfId="0">
      <alignment vertical="center"/>
    </xf>
    <xf numFmtId="49" fontId="19" fillId="2" borderId="0" xfId="0" applyNumberFormat="1" applyFont="1" applyFill="1" applyAlignment="1" applyProtection="1">
      <alignment horizontal="left" vertical="center"/>
      <protection locked="0"/>
    </xf>
    <xf numFmtId="49" fontId="19" fillId="2" borderId="12" xfId="2" applyNumberFormat="1" applyFont="1" applyFill="1" applyBorder="1" applyAlignment="1" applyProtection="1">
      <alignment horizontal="center" vertical="center"/>
      <protection locked="0"/>
    </xf>
    <xf numFmtId="0" fontId="19" fillId="2" borderId="31" xfId="2" applyFont="1" applyFill="1" applyBorder="1" applyAlignment="1" applyProtection="1">
      <alignment horizontal="center" vertical="center"/>
      <protection locked="0"/>
    </xf>
    <xf numFmtId="49" fontId="19" fillId="2" borderId="37" xfId="2" applyNumberFormat="1" applyFont="1" applyFill="1" applyBorder="1" applyAlignment="1" applyProtection="1">
      <alignment horizontal="center" vertical="center"/>
      <protection locked="0"/>
    </xf>
    <xf numFmtId="0" fontId="19" fillId="2" borderId="10" xfId="2" applyFont="1" applyFill="1" applyBorder="1" applyAlignment="1" applyProtection="1">
      <alignment horizontal="center" vertical="center"/>
      <protection locked="0"/>
    </xf>
    <xf numFmtId="49" fontId="19" fillId="2" borderId="22" xfId="2" applyNumberFormat="1" applyFont="1" applyFill="1" applyBorder="1" applyAlignment="1" applyProtection="1">
      <alignment horizontal="center" vertical="center"/>
      <protection locked="0"/>
    </xf>
    <xf numFmtId="0" fontId="19" fillId="2" borderId="40" xfId="2" applyFont="1" applyFill="1" applyBorder="1" applyAlignment="1" applyProtection="1">
      <alignment horizontal="center" vertical="center"/>
      <protection locked="0"/>
    </xf>
    <xf numFmtId="49" fontId="19" fillId="2" borderId="31" xfId="2" applyNumberFormat="1" applyFont="1" applyFill="1" applyBorder="1" applyAlignment="1" applyProtection="1">
      <alignment horizontal="center" vertical="center"/>
      <protection locked="0"/>
    </xf>
    <xf numFmtId="38" fontId="19" fillId="2" borderId="20" xfId="1" applyNumberFormat="1" applyFont="1" applyFill="1" applyBorder="1" applyAlignment="1" applyProtection="1">
      <alignment horizontal="right" vertical="center"/>
      <protection locked="0"/>
    </xf>
    <xf numFmtId="38" fontId="19" fillId="2" borderId="1" xfId="1" applyNumberFormat="1" applyFont="1" applyFill="1" applyBorder="1" applyAlignment="1" applyProtection="1">
      <alignment horizontal="right" vertical="center"/>
      <protection locked="0"/>
    </xf>
    <xf numFmtId="38" fontId="19" fillId="2" borderId="2" xfId="1" applyNumberFormat="1" applyFont="1" applyFill="1" applyBorder="1" applyAlignment="1" applyProtection="1">
      <alignment horizontal="right" vertical="center"/>
      <protection locked="0"/>
    </xf>
    <xf numFmtId="38" fontId="19" fillId="2" borderId="22" xfId="1" applyNumberFormat="1" applyFont="1" applyFill="1" applyBorder="1" applyAlignment="1" applyProtection="1">
      <alignment horizontal="right" vertical="center"/>
      <protection locked="0"/>
    </xf>
    <xf numFmtId="178" fontId="19" fillId="2" borderId="3" xfId="1" applyNumberFormat="1" applyFont="1" applyFill="1" applyBorder="1" applyAlignment="1" applyProtection="1">
      <alignment horizontal="right" vertical="center"/>
      <protection locked="0"/>
    </xf>
    <xf numFmtId="178" fontId="19" fillId="2" borderId="4" xfId="1" applyNumberFormat="1" applyFont="1" applyFill="1" applyBorder="1" applyAlignment="1" applyProtection="1">
      <alignment horizontal="right" vertical="center"/>
      <protection locked="0"/>
    </xf>
    <xf numFmtId="38" fontId="19" fillId="2" borderId="12" xfId="1" applyNumberFormat="1" applyFont="1" applyFill="1" applyBorder="1" applyAlignment="1" applyProtection="1">
      <alignment horizontal="right" vertical="center"/>
      <protection locked="0"/>
    </xf>
    <xf numFmtId="178" fontId="19" fillId="2" borderId="6" xfId="1" applyNumberFormat="1" applyFont="1" applyFill="1" applyBorder="1" applyAlignment="1" applyProtection="1">
      <alignment horizontal="right" vertical="center"/>
      <protection locked="0"/>
    </xf>
    <xf numFmtId="178" fontId="19" fillId="2" borderId="7" xfId="1" applyNumberFormat="1" applyFont="1" applyFill="1" applyBorder="1" applyAlignment="1" applyProtection="1">
      <alignment horizontal="right" vertical="center"/>
      <protection locked="0"/>
    </xf>
    <xf numFmtId="38" fontId="19" fillId="2" borderId="32" xfId="1" applyNumberFormat="1" applyFont="1" applyFill="1" applyBorder="1" applyAlignment="1" applyProtection="1">
      <alignment horizontal="right" vertical="center"/>
      <protection locked="0"/>
    </xf>
    <xf numFmtId="178" fontId="19" fillId="2" borderId="27" xfId="1" applyNumberFormat="1" applyFont="1" applyFill="1" applyBorder="1" applyAlignment="1" applyProtection="1">
      <alignment horizontal="right" vertical="center"/>
      <protection locked="0"/>
    </xf>
    <xf numFmtId="178" fontId="19" fillId="2" borderId="28" xfId="1" applyNumberFormat="1" applyFont="1" applyFill="1" applyBorder="1" applyAlignment="1" applyProtection="1">
      <alignment horizontal="right" vertical="center"/>
      <protection locked="0"/>
    </xf>
    <xf numFmtId="14" fontId="19" fillId="2" borderId="22" xfId="0" applyNumberFormat="1" applyFont="1" applyFill="1" applyBorder="1" applyAlignment="1" applyProtection="1">
      <alignment horizontal="left" vertical="center"/>
      <protection locked="0"/>
    </xf>
    <xf numFmtId="14" fontId="19" fillId="2" borderId="3" xfId="0" applyNumberFormat="1" applyFont="1" applyFill="1" applyBorder="1" applyAlignment="1" applyProtection="1">
      <alignment horizontal="left" vertical="center"/>
      <protection locked="0"/>
    </xf>
    <xf numFmtId="14" fontId="19" fillId="2" borderId="37" xfId="0" applyNumberFormat="1" applyFont="1" applyFill="1" applyBorder="1" applyAlignment="1" applyProtection="1">
      <alignment horizontal="left" vertical="center"/>
      <protection locked="0"/>
    </xf>
    <xf numFmtId="14" fontId="19" fillId="2" borderId="9" xfId="0" applyNumberFormat="1" applyFont="1" applyFill="1" applyBorder="1" applyAlignment="1" applyProtection="1">
      <alignment horizontal="left" vertical="center"/>
      <protection locked="0"/>
    </xf>
    <xf numFmtId="49" fontId="19" fillId="2" borderId="30" xfId="0" applyNumberFormat="1" applyFont="1" applyFill="1" applyBorder="1" applyAlignment="1" applyProtection="1">
      <alignment horizontal="left" vertical="center"/>
      <protection locked="0"/>
    </xf>
    <xf numFmtId="49" fontId="19" fillId="2" borderId="3" xfId="0" applyNumberFormat="1" applyFont="1" applyFill="1" applyBorder="1" applyAlignment="1" applyProtection="1">
      <alignment horizontal="left" vertical="center"/>
      <protection locked="0"/>
    </xf>
    <xf numFmtId="49" fontId="19" fillId="2" borderId="4" xfId="0" applyNumberFormat="1" applyFont="1" applyFill="1" applyBorder="1" applyAlignment="1" applyProtection="1">
      <alignment horizontal="left" vertical="center"/>
      <protection locked="0"/>
    </xf>
    <xf numFmtId="49" fontId="19" fillId="2" borderId="5" xfId="0" applyNumberFormat="1" applyFont="1" applyFill="1" applyBorder="1" applyAlignment="1" applyProtection="1">
      <alignment horizontal="left" vertical="center"/>
      <protection locked="0"/>
    </xf>
    <xf numFmtId="49" fontId="19" fillId="2" borderId="6" xfId="0" applyNumberFormat="1" applyFont="1" applyFill="1" applyBorder="1" applyAlignment="1" applyProtection="1">
      <alignment horizontal="left" vertical="center"/>
      <protection locked="0"/>
    </xf>
    <xf numFmtId="49" fontId="19" fillId="2" borderId="7" xfId="0" applyNumberFormat="1" applyFont="1" applyFill="1" applyBorder="1" applyAlignment="1" applyProtection="1">
      <alignment horizontal="left" vertical="center"/>
      <protection locked="0"/>
    </xf>
    <xf numFmtId="14" fontId="19" fillId="2" borderId="0" xfId="0" applyNumberFormat="1" applyFont="1" applyFill="1" applyAlignment="1" applyProtection="1">
      <alignment horizontal="left" vertical="center"/>
      <protection locked="0"/>
    </xf>
    <xf numFmtId="182" fontId="19" fillId="2" borderId="0" xfId="0" applyNumberFormat="1" applyFont="1" applyFill="1" applyAlignment="1" applyProtection="1">
      <alignment horizontal="left" vertical="center"/>
      <protection locked="0"/>
    </xf>
    <xf numFmtId="177" fontId="19" fillId="2" borderId="0" xfId="0" applyNumberFormat="1" applyFont="1" applyFill="1" applyAlignment="1" applyProtection="1">
      <alignment horizontal="left" vertical="center"/>
      <protection locked="0"/>
    </xf>
    <xf numFmtId="49" fontId="19" fillId="2" borderId="6" xfId="2" applyNumberFormat="1" applyFont="1" applyFill="1" applyBorder="1" applyAlignment="1" applyProtection="1">
      <alignment horizontal="center" vertical="center"/>
      <protection locked="0"/>
    </xf>
    <xf numFmtId="49" fontId="19" fillId="2" borderId="7" xfId="2" applyNumberFormat="1" applyFont="1" applyFill="1" applyBorder="1" applyAlignment="1" applyProtection="1">
      <alignment horizontal="center" vertical="center"/>
      <protection locked="0"/>
    </xf>
    <xf numFmtId="49" fontId="19" fillId="2" borderId="12" xfId="0" applyNumberFormat="1" applyFont="1" applyFill="1" applyBorder="1" applyAlignment="1" applyProtection="1">
      <alignment horizontal="left" vertical="center"/>
      <protection locked="0"/>
    </xf>
    <xf numFmtId="49" fontId="19" fillId="2" borderId="0" xfId="0" applyNumberFormat="1" applyFont="1" applyFill="1" applyAlignment="1" applyProtection="1">
      <alignment horizontal="left" vertical="center"/>
      <protection locked="0"/>
    </xf>
    <xf numFmtId="0" fontId="19" fillId="2" borderId="0" xfId="0" applyFont="1" applyFill="1" applyAlignment="1" applyProtection="1">
      <alignment horizontal="left" vertical="center"/>
      <protection locked="0"/>
    </xf>
    <xf numFmtId="49" fontId="19" fillId="2" borderId="3" xfId="2" applyNumberFormat="1" applyFont="1" applyFill="1" applyBorder="1" applyAlignment="1" applyProtection="1">
      <alignment horizontal="center" vertical="center"/>
      <protection locked="0"/>
    </xf>
    <xf numFmtId="49" fontId="19" fillId="2" borderId="4" xfId="2" applyNumberFormat="1" applyFont="1" applyFill="1" applyBorder="1" applyAlignment="1" applyProtection="1">
      <alignment horizontal="center" vertical="center"/>
      <protection locked="0"/>
    </xf>
    <xf numFmtId="186" fontId="19" fillId="2" borderId="0" xfId="0" applyNumberFormat="1" applyFont="1" applyFill="1" applyAlignment="1" applyProtection="1">
      <alignment horizontal="left" vertical="center"/>
      <protection locked="0"/>
    </xf>
    <xf numFmtId="181" fontId="19" fillId="2" borderId="0" xfId="0" applyNumberFormat="1" applyFont="1" applyFill="1" applyAlignment="1" applyProtection="1">
      <alignment horizontal="left" vertical="center"/>
      <protection locked="0"/>
    </xf>
    <xf numFmtId="49" fontId="19" fillId="2" borderId="0" xfId="0" applyNumberFormat="1" applyFont="1" applyFill="1" applyAlignment="1" applyProtection="1">
      <alignment horizontal="left" vertical="center" shrinkToFit="1"/>
      <protection locked="0"/>
    </xf>
    <xf numFmtId="0" fontId="19" fillId="2" borderId="0" xfId="0" applyFont="1" applyFill="1" applyAlignment="1" applyProtection="1">
      <alignment horizontal="left" vertical="center" shrinkToFit="1"/>
      <protection locked="0"/>
    </xf>
    <xf numFmtId="178" fontId="19" fillId="2" borderId="0" xfId="0" applyNumberFormat="1" applyFont="1" applyFill="1" applyAlignment="1" applyProtection="1">
      <alignment horizontal="left" vertical="center"/>
      <protection locked="0"/>
    </xf>
    <xf numFmtId="49" fontId="19" fillId="2" borderId="35" xfId="2" applyNumberFormat="1" applyFont="1" applyFill="1" applyBorder="1" applyAlignment="1" applyProtection="1">
      <alignment horizontal="center" vertical="center"/>
      <protection locked="0"/>
    </xf>
    <xf numFmtId="49" fontId="19" fillId="2" borderId="29" xfId="2" applyNumberFormat="1" applyFont="1" applyFill="1" applyBorder="1" applyAlignment="1" applyProtection="1">
      <alignment horizontal="center" vertical="center"/>
      <protection locked="0"/>
    </xf>
    <xf numFmtId="49" fontId="19" fillId="2" borderId="36" xfId="2" applyNumberFormat="1" applyFont="1" applyFill="1" applyBorder="1" applyAlignment="1" applyProtection="1">
      <alignment horizontal="center" vertical="center"/>
      <protection locked="0"/>
    </xf>
    <xf numFmtId="49" fontId="19" fillId="2" borderId="17" xfId="2" applyNumberFormat="1" applyFont="1" applyFill="1" applyBorder="1" applyAlignment="1" applyProtection="1">
      <alignment horizontal="center" vertical="center"/>
      <protection locked="0"/>
    </xf>
    <xf numFmtId="49" fontId="19" fillId="2" borderId="13" xfId="2" applyNumberFormat="1" applyFont="1" applyFill="1" applyBorder="1" applyAlignment="1" applyProtection="1">
      <alignment horizontal="center" vertical="center"/>
      <protection locked="0"/>
    </xf>
    <xf numFmtId="49" fontId="19" fillId="2" borderId="14" xfId="2" applyNumberFormat="1" applyFont="1" applyFill="1" applyBorder="1" applyAlignment="1" applyProtection="1">
      <alignment horizontal="center" vertical="center"/>
      <protection locked="0"/>
    </xf>
    <xf numFmtId="38" fontId="19" fillId="2" borderId="12" xfId="0" applyNumberFormat="1" applyFont="1" applyFill="1" applyBorder="1" applyAlignment="1" applyProtection="1">
      <alignment horizontal="right" vertical="center"/>
      <protection locked="0"/>
    </xf>
    <xf numFmtId="40" fontId="19" fillId="2" borderId="6" xfId="0" applyNumberFormat="1" applyFont="1" applyFill="1" applyBorder="1" applyAlignment="1" applyProtection="1">
      <alignment horizontal="right" vertical="center"/>
      <protection locked="0"/>
    </xf>
    <xf numFmtId="49" fontId="19" fillId="2" borderId="37" xfId="0" applyNumberFormat="1" applyFont="1" applyFill="1" applyBorder="1" applyAlignment="1" applyProtection="1">
      <alignment horizontal="left" vertical="center"/>
      <protection locked="0"/>
    </xf>
    <xf numFmtId="49" fontId="19" fillId="2" borderId="9" xfId="0" applyNumberFormat="1" applyFont="1" applyFill="1" applyBorder="1" applyAlignment="1" applyProtection="1">
      <alignment horizontal="left" vertical="center"/>
      <protection locked="0"/>
    </xf>
    <xf numFmtId="49" fontId="19" fillId="2" borderId="11" xfId="0" applyNumberFormat="1" applyFont="1" applyFill="1" applyBorder="1" applyAlignment="1" applyProtection="1">
      <alignment horizontal="left" vertical="center"/>
      <protection locked="0"/>
    </xf>
    <xf numFmtId="38" fontId="19" fillId="2" borderId="37" xfId="0" applyNumberFormat="1" applyFont="1" applyFill="1" applyBorder="1" applyAlignment="1" applyProtection="1">
      <alignment horizontal="right" vertical="center"/>
      <protection locked="0"/>
    </xf>
    <xf numFmtId="40" fontId="19" fillId="2" borderId="9" xfId="0" applyNumberFormat="1" applyFont="1" applyFill="1" applyBorder="1" applyAlignment="1" applyProtection="1">
      <alignment horizontal="right" vertical="center"/>
      <protection locked="0"/>
    </xf>
    <xf numFmtId="38" fontId="19" fillId="2" borderId="0" xfId="0" applyNumberFormat="1" applyFont="1" applyFill="1" applyAlignment="1" applyProtection="1">
      <alignment horizontal="right" vertical="center"/>
      <protection locked="0"/>
    </xf>
    <xf numFmtId="182" fontId="19" fillId="2" borderId="3" xfId="1" applyNumberFormat="1" applyFont="1" applyFill="1" applyBorder="1" applyAlignment="1" applyProtection="1">
      <alignment horizontal="right" vertical="center"/>
      <protection locked="0"/>
    </xf>
    <xf numFmtId="182" fontId="19" fillId="2" borderId="4" xfId="1" applyNumberFormat="1" applyFont="1" applyFill="1" applyBorder="1" applyAlignment="1" applyProtection="1">
      <alignment horizontal="right" vertical="center"/>
      <protection locked="0"/>
    </xf>
    <xf numFmtId="182" fontId="19" fillId="2" borderId="6" xfId="1" applyNumberFormat="1" applyFont="1" applyFill="1" applyBorder="1" applyAlignment="1" applyProtection="1">
      <alignment horizontal="right" vertical="center"/>
      <protection locked="0"/>
    </xf>
    <xf numFmtId="182" fontId="19" fillId="2" borderId="7" xfId="1" applyNumberFormat="1" applyFont="1" applyFill="1" applyBorder="1" applyAlignment="1" applyProtection="1">
      <alignment horizontal="right" vertical="center"/>
      <protection locked="0"/>
    </xf>
    <xf numFmtId="38" fontId="19" fillId="2" borderId="0" xfId="0" applyNumberFormat="1" applyFont="1" applyFill="1" applyAlignment="1" applyProtection="1">
      <alignment horizontal="left" vertical="center"/>
      <protection locked="0"/>
    </xf>
    <xf numFmtId="38" fontId="19" fillId="2" borderId="37" xfId="1" applyNumberFormat="1" applyFont="1" applyFill="1" applyBorder="1" applyAlignment="1" applyProtection="1">
      <alignment horizontal="right" vertical="center"/>
      <protection locked="0"/>
    </xf>
    <xf numFmtId="182" fontId="19" fillId="2" borderId="9" xfId="1" applyNumberFormat="1" applyFont="1" applyFill="1" applyBorder="1" applyAlignment="1" applyProtection="1">
      <alignment horizontal="right" vertical="center"/>
      <protection locked="0"/>
    </xf>
    <xf numFmtId="182" fontId="19" fillId="2" borderId="11" xfId="1" applyNumberFormat="1" applyFont="1" applyFill="1" applyBorder="1" applyAlignment="1" applyProtection="1">
      <alignment horizontal="right" vertical="center"/>
      <protection locked="0"/>
    </xf>
    <xf numFmtId="49" fontId="19" fillId="2" borderId="8" xfId="0" applyNumberFormat="1" applyFont="1" applyFill="1" applyBorder="1" applyAlignment="1" applyProtection="1">
      <alignment horizontal="left" vertical="center"/>
      <protection locked="0"/>
    </xf>
    <xf numFmtId="49" fontId="19" fillId="2" borderId="0" xfId="0" applyNumberFormat="1" applyFont="1" applyFill="1" applyAlignment="1" applyProtection="1">
      <alignment horizontal="center" vertical="center"/>
      <protection locked="0"/>
    </xf>
    <xf numFmtId="38" fontId="19" fillId="2" borderId="0" xfId="0" applyNumberFormat="1" applyFont="1" applyFill="1" applyAlignment="1" applyProtection="1">
      <alignment horizontal="center" vertical="center"/>
      <protection locked="0"/>
    </xf>
    <xf numFmtId="177" fontId="19" fillId="2" borderId="3" xfId="0" applyNumberFormat="1" applyFont="1" applyFill="1" applyBorder="1" applyAlignment="1" applyProtection="1">
      <alignment horizontal="left" vertical="center"/>
      <protection locked="0"/>
    </xf>
    <xf numFmtId="177" fontId="19" fillId="2" borderId="9" xfId="0" applyNumberFormat="1" applyFont="1" applyFill="1" applyBorder="1" applyAlignment="1" applyProtection="1">
      <alignment horizontal="left" vertical="center"/>
      <protection locked="0"/>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179" fontId="7" fillId="0" borderId="0" xfId="1" applyNumberFormat="1" applyFont="1" applyAlignment="1" applyProtection="1">
      <alignment horizontal="right" vertical="top"/>
    </xf>
    <xf numFmtId="179" fontId="4" fillId="0" borderId="0" xfId="1" applyNumberFormat="1" applyFont="1" applyAlignment="1" applyProtection="1">
      <alignment vertical="top"/>
    </xf>
    <xf numFmtId="0" fontId="12" fillId="0" borderId="0" xfId="2" applyFont="1" applyProtection="1">
      <alignment vertical="center"/>
    </xf>
    <xf numFmtId="0" fontId="4" fillId="0" borderId="0" xfId="1" applyFont="1" applyProtection="1">
      <alignment vertical="center"/>
    </xf>
    <xf numFmtId="0" fontId="16" fillId="0" borderId="15" xfId="2" applyFont="1" applyBorder="1" applyProtection="1">
      <alignment vertical="center"/>
    </xf>
    <xf numFmtId="0" fontId="16" fillId="0" borderId="16" xfId="2" applyFont="1" applyBorder="1" applyProtection="1">
      <alignment vertical="center"/>
    </xf>
    <xf numFmtId="0" fontId="16" fillId="0" borderId="18" xfId="2" applyFont="1" applyBorder="1" applyProtection="1">
      <alignment vertical="center"/>
    </xf>
    <xf numFmtId="49" fontId="4" fillId="0" borderId="0" xfId="1" applyNumberFormat="1" applyFont="1" applyProtection="1">
      <alignment vertical="center"/>
    </xf>
    <xf numFmtId="0" fontId="16" fillId="0" borderId="19" xfId="2" applyFont="1" applyBorder="1" applyProtection="1">
      <alignment vertical="center"/>
    </xf>
    <xf numFmtId="0" fontId="16" fillId="0" borderId="0" xfId="2" applyFont="1" applyProtection="1">
      <alignment vertical="center"/>
    </xf>
    <xf numFmtId="0" fontId="16" fillId="0" borderId="21" xfId="2" applyFont="1" applyBorder="1" applyProtection="1">
      <alignment vertical="center"/>
    </xf>
    <xf numFmtId="0" fontId="16" fillId="0" borderId="17" xfId="2" applyFont="1" applyBorder="1" applyProtection="1">
      <alignment vertical="center"/>
    </xf>
    <xf numFmtId="0" fontId="16" fillId="0" borderId="13" xfId="2" applyFont="1" applyBorder="1" applyProtection="1">
      <alignment vertical="center"/>
    </xf>
    <xf numFmtId="0" fontId="16" fillId="0" borderId="14" xfId="2" applyFont="1" applyBorder="1" applyProtection="1">
      <alignment vertical="center"/>
    </xf>
    <xf numFmtId="183" fontId="4" fillId="0" borderId="0" xfId="1" applyNumberFormat="1" applyFont="1" applyProtection="1">
      <alignment vertical="center"/>
    </xf>
    <xf numFmtId="0" fontId="14" fillId="0" borderId="15" xfId="0" applyFont="1" applyBorder="1" applyAlignment="1" applyProtection="1">
      <alignment horizontal="left" vertical="center" indent="1"/>
    </xf>
    <xf numFmtId="0" fontId="14" fillId="0" borderId="16" xfId="0" applyFont="1" applyBorder="1" applyAlignment="1" applyProtection="1">
      <alignment horizontal="left" vertical="center" indent="1"/>
    </xf>
    <xf numFmtId="0" fontId="14" fillId="0" borderId="18" xfId="0" applyFont="1" applyBorder="1" applyAlignment="1" applyProtection="1">
      <alignment horizontal="left" vertical="center" indent="1"/>
    </xf>
    <xf numFmtId="0" fontId="14" fillId="0" borderId="19" xfId="0" applyFont="1" applyBorder="1" applyProtection="1">
      <alignment vertical="center"/>
    </xf>
    <xf numFmtId="0" fontId="14" fillId="0" borderId="0" xfId="0" applyFont="1" applyProtection="1">
      <alignment vertical="center"/>
    </xf>
    <xf numFmtId="0" fontId="4" fillId="0" borderId="16" xfId="0" applyFont="1" applyBorder="1" applyProtection="1">
      <alignment vertical="center"/>
    </xf>
    <xf numFmtId="0" fontId="4" fillId="0" borderId="18" xfId="0" applyFont="1" applyBorder="1" applyProtection="1">
      <alignment vertical="center"/>
    </xf>
    <xf numFmtId="180" fontId="4" fillId="0" borderId="19" xfId="0" applyNumberFormat="1" applyFont="1" applyBorder="1" applyProtection="1">
      <alignment vertical="center"/>
    </xf>
    <xf numFmtId="180" fontId="4" fillId="0" borderId="0" xfId="0" applyNumberFormat="1" applyFont="1" applyProtection="1">
      <alignment vertical="center"/>
    </xf>
    <xf numFmtId="0" fontId="4" fillId="0" borderId="0" xfId="0" applyFont="1" applyProtection="1">
      <alignment vertical="center"/>
    </xf>
    <xf numFmtId="0" fontId="15" fillId="0" borderId="0" xfId="0" applyFont="1" applyAlignment="1" applyProtection="1">
      <alignment horizontal="right" vertical="top"/>
    </xf>
    <xf numFmtId="0" fontId="15" fillId="0" borderId="0" xfId="0" applyFont="1" applyAlignment="1" applyProtection="1">
      <alignment vertical="top"/>
    </xf>
    <xf numFmtId="0" fontId="4" fillId="0" borderId="21" xfId="0" applyFont="1" applyBorder="1" applyProtection="1">
      <alignment vertical="center"/>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vertical="top"/>
    </xf>
    <xf numFmtId="0" fontId="4" fillId="0" borderId="19" xfId="0" applyFont="1" applyBorder="1" applyProtection="1">
      <alignment vertical="center"/>
    </xf>
    <xf numFmtId="177" fontId="15" fillId="0" borderId="0" xfId="0" applyNumberFormat="1" applyFont="1" applyAlignment="1" applyProtection="1">
      <alignment vertical="top"/>
    </xf>
    <xf numFmtId="0" fontId="13" fillId="0" borderId="21" xfId="0" applyFont="1" applyBorder="1" applyAlignment="1" applyProtection="1">
      <alignment vertical="top"/>
    </xf>
    <xf numFmtId="49" fontId="15"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7" fillId="0" borderId="0" xfId="0" quotePrefix="1"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4" fillId="0" borderId="19" xfId="2" applyFont="1" applyBorder="1" applyProtection="1">
      <alignment vertical="center"/>
    </xf>
    <xf numFmtId="0" fontId="21" fillId="0" borderId="0" xfId="0" applyFont="1" applyAlignment="1" applyProtection="1">
      <alignment vertical="top"/>
    </xf>
    <xf numFmtId="0" fontId="17" fillId="0" borderId="21" xfId="0" applyFont="1" applyBorder="1" applyAlignment="1" applyProtection="1">
      <alignment vertical="top"/>
    </xf>
    <xf numFmtId="0" fontId="4" fillId="0" borderId="17" xfId="0" applyFont="1" applyBorder="1" applyProtection="1">
      <alignment vertical="center"/>
    </xf>
    <xf numFmtId="0" fontId="4" fillId="0" borderId="13" xfId="0" applyFont="1" applyBorder="1" applyProtection="1">
      <alignment vertical="center"/>
    </xf>
    <xf numFmtId="0" fontId="13" fillId="0" borderId="13" xfId="0" applyFont="1" applyBorder="1" applyAlignment="1" applyProtection="1">
      <alignment vertical="top"/>
    </xf>
    <xf numFmtId="49" fontId="13" fillId="0" borderId="13" xfId="0" applyNumberFormat="1" applyFont="1" applyBorder="1" applyAlignment="1" applyProtection="1">
      <alignment vertical="top"/>
    </xf>
    <xf numFmtId="0" fontId="4" fillId="0" borderId="14"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4" fillId="0" borderId="0" xfId="2" applyNumberFormat="1" applyFont="1" applyProtection="1">
      <alignment vertical="center"/>
    </xf>
    <xf numFmtId="0" fontId="15" fillId="0" borderId="0" xfId="0" applyFont="1" applyProtection="1">
      <alignment vertical="center"/>
    </xf>
    <xf numFmtId="0" fontId="17" fillId="0" borderId="0" xfId="0" applyFont="1" applyAlignment="1" applyProtection="1">
      <alignment vertical="top" wrapText="1"/>
    </xf>
    <xf numFmtId="0" fontId="4" fillId="0" borderId="0" xfId="0" applyFont="1" applyAlignment="1" applyProtection="1">
      <alignment vertical="top"/>
    </xf>
    <xf numFmtId="49" fontId="15" fillId="0" borderId="0" xfId="0" applyNumberFormat="1" applyFont="1" applyAlignment="1" applyProtection="1">
      <alignment vertical="top"/>
    </xf>
    <xf numFmtId="182" fontId="15" fillId="0" borderId="0" xfId="0" applyNumberFormat="1" applyFont="1" applyAlignment="1" applyProtection="1">
      <alignment vertical="top"/>
    </xf>
    <xf numFmtId="0" fontId="15" fillId="0" borderId="13" xfId="0" applyFont="1" applyBorder="1" applyAlignment="1" applyProtection="1">
      <alignment horizontal="right" vertical="top"/>
    </xf>
    <xf numFmtId="0" fontId="15" fillId="0" borderId="13" xfId="0" applyFont="1" applyBorder="1" applyAlignment="1" applyProtection="1">
      <alignment vertical="top"/>
    </xf>
    <xf numFmtId="49" fontId="15" fillId="0" borderId="13" xfId="0" applyNumberFormat="1" applyFont="1" applyBorder="1" applyAlignment="1" applyProtection="1">
      <alignment vertical="top"/>
    </xf>
    <xf numFmtId="182" fontId="15" fillId="0" borderId="13"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2" fillId="0" borderId="19" xfId="0" applyFont="1" applyBorder="1" applyProtection="1">
      <alignment vertical="center"/>
    </xf>
    <xf numFmtId="0" fontId="22" fillId="0" borderId="0" xfId="0" applyFont="1" applyProtection="1">
      <alignment vertical="center"/>
    </xf>
    <xf numFmtId="49" fontId="4" fillId="0" borderId="16" xfId="0" applyNumberFormat="1" applyFont="1" applyBorder="1" applyProtection="1">
      <alignment vertical="center"/>
    </xf>
    <xf numFmtId="178" fontId="4" fillId="0" borderId="16" xfId="0" applyNumberFormat="1" applyFont="1" applyBorder="1" applyProtection="1">
      <alignment vertical="center"/>
    </xf>
    <xf numFmtId="0" fontId="17" fillId="0" borderId="0" xfId="0" applyFont="1" applyAlignment="1" applyProtection="1">
      <alignment horizontal="left" vertical="center" wrapText="1"/>
    </xf>
    <xf numFmtId="178" fontId="15" fillId="0" borderId="0" xfId="0" applyNumberFormat="1" applyFont="1" applyAlignment="1" applyProtection="1">
      <alignment vertical="top"/>
    </xf>
    <xf numFmtId="182" fontId="13" fillId="0" borderId="13"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0" fontId="17" fillId="0" borderId="0" xfId="0" applyFont="1" applyProtection="1">
      <alignment vertical="center"/>
    </xf>
    <xf numFmtId="0" fontId="4" fillId="0" borderId="21" xfId="2" applyFont="1" applyBorder="1" applyProtection="1">
      <alignment vertical="center"/>
    </xf>
    <xf numFmtId="49" fontId="17" fillId="0" borderId="0" xfId="0" applyNumberFormat="1" applyFont="1" applyAlignment="1" applyProtection="1">
      <alignment horizontal="right" vertical="top"/>
    </xf>
    <xf numFmtId="178" fontId="13" fillId="0" borderId="13"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Protection="1">
      <alignment vertical="center"/>
    </xf>
    <xf numFmtId="0" fontId="4" fillId="0" borderId="17" xfId="2" applyFont="1" applyBorder="1" applyProtection="1">
      <alignment vertical="center"/>
    </xf>
    <xf numFmtId="0" fontId="4" fillId="0" borderId="13" xfId="2" applyFont="1" applyBorder="1" applyProtection="1">
      <alignment vertical="center"/>
    </xf>
    <xf numFmtId="0" fontId="14" fillId="0" borderId="19" xfId="0" applyFont="1" applyBorder="1" applyAlignment="1" applyProtection="1">
      <alignment horizontal="left" vertical="center" indent="1"/>
    </xf>
    <xf numFmtId="0" fontId="14" fillId="0" borderId="0" xfId="0" applyFont="1" applyAlignment="1" applyProtection="1">
      <alignment horizontal="left" vertical="center" indent="1"/>
    </xf>
    <xf numFmtId="181" fontId="4" fillId="0" borderId="0" xfId="0" applyNumberFormat="1" applyFont="1" applyProtection="1">
      <alignment vertical="center"/>
    </xf>
    <xf numFmtId="180" fontId="4" fillId="0" borderId="0" xfId="0" applyNumberFormat="1" applyFont="1" applyAlignment="1" applyProtection="1">
      <alignment vertical="top"/>
    </xf>
    <xf numFmtId="0" fontId="4" fillId="0" borderId="0" xfId="2" applyFont="1" applyAlignment="1" applyProtection="1">
      <alignment vertical="top"/>
    </xf>
    <xf numFmtId="177" fontId="17" fillId="0" borderId="0" xfId="0" applyNumberFormat="1" applyFont="1" applyAlignment="1" applyProtection="1">
      <alignment horizontal="right" vertical="top"/>
    </xf>
    <xf numFmtId="0" fontId="17" fillId="0" borderId="0" xfId="0" applyFont="1" applyAlignment="1" applyProtection="1">
      <alignment vertical="top"/>
    </xf>
    <xf numFmtId="182" fontId="4" fillId="0" borderId="0" xfId="1" applyNumberFormat="1" applyFont="1" applyAlignment="1" applyProtection="1">
      <alignment horizontal="right" vertical="center"/>
    </xf>
    <xf numFmtId="178" fontId="4" fillId="0" borderId="0" xfId="1" applyNumberFormat="1" applyFont="1" applyAlignment="1" applyProtection="1">
      <alignment horizontal="right" vertical="center"/>
    </xf>
    <xf numFmtId="0" fontId="17" fillId="0" borderId="0" xfId="2" applyFont="1" applyAlignment="1" applyProtection="1">
      <alignment horizontal="left" vertical="center" wrapText="1"/>
    </xf>
    <xf numFmtId="0" fontId="4" fillId="0" borderId="0" xfId="1" applyFont="1" applyAlignment="1" applyProtection="1">
      <alignment horizontal="left" vertical="center"/>
    </xf>
    <xf numFmtId="0" fontId="4" fillId="0" borderId="20"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15" xfId="2" applyFont="1" applyBorder="1" applyAlignment="1" applyProtection="1">
      <alignment horizontal="center" vertical="center"/>
    </xf>
    <xf numFmtId="0" fontId="4" fillId="0" borderId="16" xfId="2" applyFont="1" applyBorder="1" applyAlignment="1" applyProtection="1">
      <alignment horizontal="center" vertical="center"/>
    </xf>
    <xf numFmtId="0" fontId="4" fillId="0" borderId="18" xfId="2" applyFont="1" applyBorder="1" applyAlignment="1" applyProtection="1">
      <alignment horizontal="center" vertical="center"/>
    </xf>
    <xf numFmtId="49" fontId="4" fillId="0" borderId="20"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16" xfId="0" applyFont="1" applyBorder="1" applyAlignment="1" applyProtection="1">
      <alignment horizontal="left" vertical="center"/>
    </xf>
    <xf numFmtId="0" fontId="4" fillId="0" borderId="18" xfId="0" applyFont="1" applyBorder="1" applyAlignment="1" applyProtection="1">
      <alignment horizontal="left" vertical="center"/>
    </xf>
    <xf numFmtId="180" fontId="4" fillId="0" borderId="21" xfId="0" applyNumberFormat="1" applyFont="1" applyBorder="1" applyProtection="1">
      <alignment vertical="center"/>
    </xf>
    <xf numFmtId="0" fontId="4" fillId="0" borderId="22"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49" fontId="4" fillId="3" borderId="22" xfId="0" applyNumberFormat="1" applyFont="1" applyFill="1" applyBorder="1" applyAlignment="1" applyProtection="1">
      <alignment horizontal="center" vertical="center"/>
    </xf>
    <xf numFmtId="49" fontId="4" fillId="3" borderId="3"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xf>
    <xf numFmtId="0" fontId="4" fillId="3" borderId="22"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0" borderId="12"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0" fontId="4" fillId="3" borderId="12"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38" fontId="4" fillId="0" borderId="38" xfId="0" applyNumberFormat="1" applyFont="1" applyBorder="1" applyAlignment="1" applyProtection="1">
      <alignment horizontal="right" vertical="center"/>
    </xf>
    <xf numFmtId="38" fontId="4" fillId="0" borderId="23" xfId="0" applyNumberFormat="1" applyFont="1" applyBorder="1" applyAlignment="1" applyProtection="1">
      <alignment horizontal="right" vertical="center"/>
    </xf>
    <xf numFmtId="0" fontId="18" fillId="0" borderId="21" xfId="0" applyFont="1" applyBorder="1" applyProtection="1">
      <alignment vertical="center"/>
    </xf>
    <xf numFmtId="0" fontId="4" fillId="0" borderId="35" xfId="0" applyFont="1" applyBorder="1" applyAlignment="1" applyProtection="1">
      <alignment horizontal="left" vertical="center"/>
    </xf>
    <xf numFmtId="0" fontId="4" fillId="0" borderId="29" xfId="0" applyFont="1" applyBorder="1" applyAlignment="1" applyProtection="1">
      <alignment horizontal="left" vertical="center"/>
    </xf>
    <xf numFmtId="0" fontId="4" fillId="0" borderId="36" xfId="0" applyFont="1" applyBorder="1" applyAlignment="1" applyProtection="1">
      <alignment horizontal="left" vertical="center"/>
    </xf>
    <xf numFmtId="0" fontId="18" fillId="0" borderId="7" xfId="0" applyFont="1" applyBorder="1" applyProtection="1">
      <alignment vertical="center"/>
    </xf>
    <xf numFmtId="0" fontId="4" fillId="0" borderId="17" xfId="0" applyFont="1" applyBorder="1" applyAlignment="1" applyProtection="1">
      <alignment horizontal="left" vertical="top"/>
    </xf>
    <xf numFmtId="0" fontId="4" fillId="0" borderId="13" xfId="0" applyFont="1" applyBorder="1" applyAlignment="1" applyProtection="1">
      <alignment horizontal="left" vertical="top"/>
    </xf>
    <xf numFmtId="0" fontId="4" fillId="0" borderId="14" xfId="0" applyFont="1" applyBorder="1" applyAlignment="1" applyProtection="1">
      <alignment horizontal="left" vertical="top"/>
    </xf>
    <xf numFmtId="0" fontId="18" fillId="0" borderId="14" xfId="0" applyFont="1" applyBorder="1" applyProtection="1">
      <alignment vertical="center"/>
    </xf>
    <xf numFmtId="0" fontId="4" fillId="0" borderId="0" xfId="0" applyFont="1" applyAlignment="1" applyProtection="1">
      <alignment horizontal="left" vertical="top"/>
    </xf>
    <xf numFmtId="182" fontId="4" fillId="0" borderId="0" xfId="1" applyNumberFormat="1" applyFont="1" applyProtection="1">
      <alignment vertical="center"/>
    </xf>
    <xf numFmtId="178" fontId="4" fillId="0" borderId="21" xfId="1" applyNumberFormat="1" applyFont="1" applyBorder="1" applyAlignment="1" applyProtection="1">
      <alignment horizontal="right" vertical="center"/>
    </xf>
    <xf numFmtId="177" fontId="15" fillId="0" borderId="0" xfId="0" applyNumberFormat="1" applyFont="1" applyAlignment="1" applyProtection="1">
      <alignment horizontal="right" vertical="top"/>
    </xf>
    <xf numFmtId="177" fontId="17" fillId="0" borderId="0" xfId="0" applyNumberFormat="1" applyFont="1" applyAlignment="1" applyProtection="1">
      <alignment vertical="top"/>
    </xf>
    <xf numFmtId="182" fontId="4" fillId="0" borderId="0" xfId="1" applyNumberFormat="1" applyFont="1" applyAlignment="1" applyProtection="1">
      <alignment horizontal="center" vertical="center"/>
    </xf>
    <xf numFmtId="178" fontId="4" fillId="0" borderId="0" xfId="1" applyNumberFormat="1" applyFont="1" applyAlignment="1" applyProtection="1">
      <alignment horizontal="left" vertical="center"/>
    </xf>
    <xf numFmtId="0" fontId="4" fillId="0" borderId="0" xfId="0" applyFont="1" applyAlignment="1" applyProtection="1">
      <alignment horizontal="left" vertical="center"/>
    </xf>
    <xf numFmtId="178" fontId="4" fillId="0" borderId="0" xfId="1" applyNumberFormat="1" applyFont="1" applyProtection="1">
      <alignment vertical="center"/>
    </xf>
    <xf numFmtId="182" fontId="15" fillId="0" borderId="0" xfId="0" applyNumberFormat="1" applyFont="1" applyAlignment="1" applyProtection="1">
      <alignment horizontal="right" vertical="top"/>
    </xf>
    <xf numFmtId="178" fontId="4" fillId="0" borderId="22" xfId="1" applyNumberFormat="1" applyFont="1" applyBorder="1" applyAlignment="1" applyProtection="1">
      <alignment horizontal="left" vertical="center"/>
    </xf>
    <xf numFmtId="178" fontId="4" fillId="0" borderId="3"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78" fontId="4" fillId="0" borderId="12"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78" fontId="4" fillId="0" borderId="7" xfId="1" applyNumberFormat="1" applyFont="1" applyBorder="1" applyAlignment="1" applyProtection="1">
      <alignment horizontal="left" vertical="center"/>
    </xf>
    <xf numFmtId="182" fontId="4" fillId="0" borderId="12" xfId="1" applyNumberFormat="1" applyFont="1" applyBorder="1" applyAlignment="1" applyProtection="1">
      <alignment horizontal="left" vertical="center"/>
    </xf>
    <xf numFmtId="182" fontId="4" fillId="0" borderId="6" xfId="1" applyNumberFormat="1" applyFont="1" applyBorder="1" applyAlignment="1" applyProtection="1">
      <alignment horizontal="left" vertical="center"/>
    </xf>
    <xf numFmtId="182" fontId="4" fillId="0" borderId="7" xfId="1" applyNumberFormat="1" applyFont="1" applyBorder="1" applyAlignment="1" applyProtection="1">
      <alignment horizontal="left" vertical="center"/>
    </xf>
    <xf numFmtId="38" fontId="4" fillId="0" borderId="12" xfId="1" applyNumberFormat="1" applyFont="1" applyBorder="1" applyAlignment="1" applyProtection="1">
      <alignment horizontal="right" vertical="center"/>
    </xf>
    <xf numFmtId="182" fontId="4" fillId="0" borderId="6" xfId="1" applyNumberFormat="1" applyFont="1" applyBorder="1" applyAlignment="1" applyProtection="1">
      <alignment horizontal="right" vertical="center"/>
    </xf>
    <xf numFmtId="182" fontId="4" fillId="0" borderId="7" xfId="1" applyNumberFormat="1" applyFont="1" applyBorder="1" applyAlignment="1" applyProtection="1">
      <alignment horizontal="right" vertical="center"/>
    </xf>
    <xf numFmtId="178" fontId="19" fillId="0" borderId="37" xfId="1" applyNumberFormat="1" applyFont="1" applyBorder="1" applyAlignment="1" applyProtection="1">
      <alignment horizontal="left" vertical="center"/>
    </xf>
    <xf numFmtId="178" fontId="4" fillId="0" borderId="9" xfId="1" applyNumberFormat="1" applyFont="1" applyBorder="1" applyAlignment="1" applyProtection="1">
      <alignment horizontal="left" vertical="center"/>
    </xf>
    <xf numFmtId="178" fontId="4" fillId="0" borderId="11" xfId="1" applyNumberFormat="1" applyFont="1" applyBorder="1" applyAlignment="1" applyProtection="1">
      <alignment horizontal="left" vertical="center"/>
    </xf>
    <xf numFmtId="0" fontId="15" fillId="0" borderId="0" xfId="0" applyFont="1" applyAlignment="1" applyProtection="1">
      <alignment horizontal="left" vertical="top"/>
    </xf>
    <xf numFmtId="178" fontId="4" fillId="0" borderId="0" xfId="1" applyNumberFormat="1" applyFont="1" applyAlignment="1" applyProtection="1">
      <alignment vertical="top"/>
    </xf>
    <xf numFmtId="0" fontId="17" fillId="0" borderId="0" xfId="0" applyFont="1" applyAlignment="1" applyProtection="1">
      <alignment horizontal="left" vertical="top" wrapText="1"/>
    </xf>
    <xf numFmtId="0" fontId="4" fillId="0" borderId="20" xfId="0" applyFont="1" applyBorder="1" applyProtection="1">
      <alignment vertical="center"/>
    </xf>
    <xf numFmtId="0" fontId="4" fillId="0" borderId="1" xfId="0" applyFont="1" applyBorder="1" applyProtection="1">
      <alignment vertical="center"/>
    </xf>
    <xf numFmtId="0" fontId="4" fillId="0" borderId="2" xfId="0" applyFont="1" applyBorder="1" applyProtection="1">
      <alignment vertical="center"/>
    </xf>
    <xf numFmtId="178" fontId="4" fillId="0" borderId="20" xfId="1" applyNumberFormat="1" applyFont="1" applyBorder="1" applyAlignment="1" applyProtection="1">
      <alignment horizontal="center" vertical="center" wrapText="1"/>
    </xf>
    <xf numFmtId="178" fontId="4" fillId="0" borderId="1"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0" fontId="4" fillId="0" borderId="22" xfId="2" applyFont="1" applyBorder="1" applyProtection="1">
      <alignment vertical="center"/>
    </xf>
    <xf numFmtId="0" fontId="4" fillId="0" borderId="3" xfId="2" applyFont="1" applyBorder="1" applyProtection="1">
      <alignment vertical="center"/>
    </xf>
    <xf numFmtId="0" fontId="4" fillId="0" borderId="4" xfId="2" applyFont="1" applyBorder="1" applyProtection="1">
      <alignment vertical="center"/>
    </xf>
    <xf numFmtId="0" fontId="4" fillId="0" borderId="12" xfId="2" applyFont="1" applyBorder="1" applyProtection="1">
      <alignment vertical="center"/>
    </xf>
    <xf numFmtId="0" fontId="4" fillId="0" borderId="6" xfId="2" applyFont="1" applyBorder="1" applyProtection="1">
      <alignment vertical="center"/>
    </xf>
    <xf numFmtId="0" fontId="4" fillId="0" borderId="7" xfId="2" applyFont="1" applyBorder="1" applyProtection="1">
      <alignment vertical="center"/>
    </xf>
    <xf numFmtId="0" fontId="4" fillId="0" borderId="32" xfId="2" applyFont="1" applyBorder="1" applyProtection="1">
      <alignment vertical="center"/>
    </xf>
    <xf numFmtId="0" fontId="4" fillId="0" borderId="27" xfId="2" applyFont="1" applyBorder="1" applyProtection="1">
      <alignment vertical="center"/>
    </xf>
    <xf numFmtId="0" fontId="4" fillId="0" borderId="28" xfId="2" applyFont="1" applyBorder="1" applyProtection="1">
      <alignment vertical="center"/>
    </xf>
    <xf numFmtId="180" fontId="4" fillId="0" borderId="24" xfId="0" applyNumberFormat="1" applyFont="1" applyBorder="1" applyProtection="1">
      <alignment vertical="center"/>
    </xf>
    <xf numFmtId="180" fontId="4" fillId="0" borderId="25" xfId="0" applyNumberFormat="1" applyFont="1" applyBorder="1" applyProtection="1">
      <alignment vertical="center"/>
    </xf>
    <xf numFmtId="180" fontId="4" fillId="0" borderId="26" xfId="0" applyNumberFormat="1" applyFont="1" applyBorder="1" applyProtection="1">
      <alignment vertical="center"/>
    </xf>
    <xf numFmtId="38" fontId="4" fillId="0" borderId="24" xfId="1" applyNumberFormat="1" applyFont="1" applyBorder="1" applyAlignment="1" applyProtection="1">
      <alignment horizontal="right" vertical="center"/>
    </xf>
    <xf numFmtId="178" fontId="4" fillId="0" borderId="25" xfId="1" applyNumberFormat="1" applyFont="1" applyBorder="1" applyAlignment="1" applyProtection="1">
      <alignment horizontal="right" vertical="center"/>
    </xf>
    <xf numFmtId="178" fontId="4" fillId="0" borderId="26" xfId="1" applyNumberFormat="1" applyFont="1" applyBorder="1" applyAlignment="1" applyProtection="1">
      <alignment horizontal="right" vertical="center"/>
    </xf>
    <xf numFmtId="178" fontId="4" fillId="0" borderId="15" xfId="1" applyNumberFormat="1" applyFont="1" applyBorder="1" applyAlignment="1" applyProtection="1">
      <alignment horizontal="left" vertical="center"/>
    </xf>
    <xf numFmtId="178" fontId="4" fillId="0" borderId="16" xfId="1" applyNumberFormat="1" applyFont="1" applyBorder="1" applyAlignment="1" applyProtection="1">
      <alignment horizontal="left" vertical="center"/>
    </xf>
    <xf numFmtId="178" fontId="4" fillId="0" borderId="18" xfId="1" applyNumberFormat="1" applyFont="1" applyBorder="1" applyAlignment="1" applyProtection="1">
      <alignment horizontal="left" vertical="center"/>
    </xf>
    <xf numFmtId="178" fontId="4" fillId="0" borderId="35" xfId="1" applyNumberFormat="1" applyFont="1" applyBorder="1" applyAlignment="1" applyProtection="1">
      <alignment horizontal="left" vertical="center"/>
    </xf>
    <xf numFmtId="178" fontId="4" fillId="0" borderId="29" xfId="1" applyNumberFormat="1" applyFont="1" applyBorder="1" applyAlignment="1" applyProtection="1">
      <alignment horizontal="left" vertical="center"/>
    </xf>
    <xf numFmtId="178" fontId="4" fillId="0" borderId="36" xfId="1" applyNumberFormat="1" applyFont="1" applyBorder="1" applyAlignment="1" applyProtection="1">
      <alignment horizontal="left" vertical="center"/>
    </xf>
    <xf numFmtId="178" fontId="4" fillId="0" borderId="24" xfId="1" quotePrefix="1" applyNumberFormat="1" applyFont="1" applyBorder="1" applyAlignment="1" applyProtection="1">
      <alignment horizontal="left" vertical="center"/>
    </xf>
    <xf numFmtId="178" fontId="4" fillId="0" borderId="25" xfId="1" quotePrefix="1" applyNumberFormat="1" applyFont="1" applyBorder="1" applyAlignment="1" applyProtection="1">
      <alignment horizontal="left" vertical="center"/>
    </xf>
    <xf numFmtId="178" fontId="4" fillId="0" borderId="26" xfId="1" quotePrefix="1" applyNumberFormat="1" applyFont="1" applyBorder="1" applyAlignment="1" applyProtection="1">
      <alignment horizontal="left" vertical="center"/>
    </xf>
    <xf numFmtId="185" fontId="4" fillId="0" borderId="24" xfId="1" applyNumberFormat="1" applyFont="1" applyBorder="1" applyAlignment="1" applyProtection="1">
      <alignment horizontal="right" vertical="center"/>
    </xf>
    <xf numFmtId="184" fontId="4" fillId="0" borderId="25" xfId="1" applyNumberFormat="1" applyFont="1" applyBorder="1" applyAlignment="1" applyProtection="1">
      <alignment horizontal="right" vertical="center"/>
    </xf>
    <xf numFmtId="184" fontId="4" fillId="0" borderId="26" xfId="1" applyNumberFormat="1" applyFont="1" applyBorder="1" applyAlignment="1" applyProtection="1">
      <alignment horizontal="right" vertical="center"/>
    </xf>
    <xf numFmtId="178" fontId="23" fillId="0" borderId="0" xfId="1" applyNumberFormat="1" applyFont="1" applyAlignment="1" applyProtection="1">
      <alignment horizontal="left" vertical="top"/>
    </xf>
    <xf numFmtId="0" fontId="13" fillId="0" borderId="14" xfId="0" applyFont="1" applyBorder="1" applyAlignment="1" applyProtection="1">
      <alignment vertical="top"/>
    </xf>
    <xf numFmtId="0" fontId="17" fillId="0" borderId="13" xfId="0" applyFont="1" applyBorder="1" applyAlignment="1" applyProtection="1">
      <alignment horizontal="left" vertical="center" wrapText="1"/>
    </xf>
    <xf numFmtId="0" fontId="4" fillId="0" borderId="20" xfId="1" applyFont="1" applyBorder="1" applyAlignment="1" applyProtection="1">
      <alignment horizontal="center" vertical="center"/>
    </xf>
    <xf numFmtId="0" fontId="4" fillId="0" borderId="1" xfId="1" applyFont="1" applyBorder="1" applyAlignment="1" applyProtection="1">
      <alignment horizontal="center" vertical="center"/>
    </xf>
    <xf numFmtId="0" fontId="4" fillId="0" borderId="2" xfId="1" applyFont="1" applyBorder="1" applyAlignment="1" applyProtection="1">
      <alignment horizontal="center" vertical="center"/>
    </xf>
    <xf numFmtId="177" fontId="4" fillId="0" borderId="15" xfId="0" applyNumberFormat="1" applyFont="1" applyBorder="1" applyAlignment="1" applyProtection="1">
      <alignment horizontal="center" vertical="center" wrapText="1"/>
    </xf>
    <xf numFmtId="177" fontId="4" fillId="0" borderId="16" xfId="0" applyNumberFormat="1" applyFont="1" applyBorder="1" applyAlignment="1" applyProtection="1">
      <alignment horizontal="center" vertical="center" wrapText="1"/>
    </xf>
    <xf numFmtId="177" fontId="4" fillId="0" borderId="18" xfId="0" applyNumberFormat="1" applyFont="1" applyBorder="1" applyAlignment="1" applyProtection="1">
      <alignment horizontal="center" vertical="center" wrapText="1"/>
    </xf>
    <xf numFmtId="178" fontId="4" fillId="0" borderId="23" xfId="1" applyNumberFormat="1" applyFont="1" applyBorder="1" applyProtection="1">
      <alignment vertical="center"/>
    </xf>
    <xf numFmtId="178" fontId="4" fillId="0" borderId="4" xfId="1" applyNumberFormat="1" applyFont="1" applyBorder="1" applyProtection="1">
      <alignment vertical="center"/>
    </xf>
    <xf numFmtId="177" fontId="4" fillId="0" borderId="19" xfId="0" applyNumberFormat="1" applyFont="1" applyBorder="1" applyAlignment="1" applyProtection="1">
      <alignment horizontal="center" vertical="center" wrapText="1"/>
    </xf>
    <xf numFmtId="177" fontId="4" fillId="0" borderId="0" xfId="0" applyNumberFormat="1" applyFont="1" applyAlignment="1" applyProtection="1">
      <alignment horizontal="center" vertical="center" wrapText="1"/>
    </xf>
    <xf numFmtId="177" fontId="4" fillId="0" borderId="21" xfId="0" applyNumberFormat="1" applyFont="1" applyBorder="1" applyAlignment="1" applyProtection="1">
      <alignment horizontal="center" vertical="center" wrapText="1"/>
    </xf>
    <xf numFmtId="14" fontId="4" fillId="0" borderId="0" xfId="1" applyNumberFormat="1" applyFont="1" applyProtection="1">
      <alignment vertical="center"/>
    </xf>
    <xf numFmtId="178" fontId="4" fillId="0" borderId="36" xfId="1" applyNumberFormat="1" applyFont="1" applyBorder="1" applyProtection="1">
      <alignment vertical="center"/>
    </xf>
    <xf numFmtId="177" fontId="4" fillId="0" borderId="17" xfId="0" applyNumberFormat="1" applyFont="1" applyBorder="1" applyAlignment="1" applyProtection="1">
      <alignment horizontal="center" vertical="center" wrapText="1"/>
    </xf>
    <xf numFmtId="177" fontId="4" fillId="0" borderId="13" xfId="0" applyNumberFormat="1" applyFont="1" applyBorder="1" applyAlignment="1" applyProtection="1">
      <alignment horizontal="center" vertical="center" wrapText="1"/>
    </xf>
    <xf numFmtId="177" fontId="4" fillId="0" borderId="14" xfId="0" applyNumberFormat="1" applyFont="1" applyBorder="1" applyAlignment="1" applyProtection="1">
      <alignment horizontal="center" vertical="center" wrapText="1"/>
    </xf>
    <xf numFmtId="0" fontId="15" fillId="0" borderId="0" xfId="2" applyFont="1" applyAlignment="1" applyProtection="1">
      <alignment vertical="top"/>
    </xf>
    <xf numFmtId="0" fontId="15" fillId="0" borderId="0" xfId="2" applyFont="1" applyProtection="1">
      <alignment vertical="center"/>
    </xf>
    <xf numFmtId="0" fontId="4" fillId="0" borderId="22" xfId="1" applyFont="1" applyBorder="1" applyProtection="1">
      <alignment vertical="center"/>
    </xf>
    <xf numFmtId="0" fontId="4" fillId="0" borderId="3" xfId="1" applyFont="1" applyBorder="1" applyProtection="1">
      <alignment vertical="center"/>
    </xf>
    <xf numFmtId="0" fontId="4" fillId="0" borderId="4" xfId="1" applyFont="1" applyBorder="1" applyProtection="1">
      <alignment vertical="center"/>
    </xf>
    <xf numFmtId="38" fontId="4" fillId="0" borderId="12" xfId="1" applyNumberFormat="1" applyFont="1" applyBorder="1" applyProtection="1">
      <alignment vertical="center"/>
    </xf>
    <xf numFmtId="178" fontId="4" fillId="0" borderId="6" xfId="1" applyNumberFormat="1" applyFont="1" applyBorder="1" applyProtection="1">
      <alignment vertical="center"/>
    </xf>
    <xf numFmtId="178" fontId="4" fillId="0" borderId="7" xfId="1" applyNumberFormat="1" applyFont="1" applyBorder="1" applyProtection="1">
      <alignment vertical="center"/>
    </xf>
    <xf numFmtId="38" fontId="4" fillId="0" borderId="32" xfId="2" applyNumberFormat="1" applyFont="1" applyBorder="1" applyProtection="1">
      <alignment vertical="center"/>
    </xf>
    <xf numFmtId="38" fontId="4" fillId="0" borderId="24" xfId="1" applyNumberFormat="1" applyFont="1" applyBorder="1" applyProtection="1">
      <alignment vertical="center"/>
    </xf>
    <xf numFmtId="0" fontId="4" fillId="0" borderId="25" xfId="1" applyFont="1" applyBorder="1" applyProtection="1">
      <alignment vertical="center"/>
    </xf>
    <xf numFmtId="0" fontId="4" fillId="0" borderId="26" xfId="1" applyFont="1" applyBorder="1" applyProtection="1">
      <alignment vertical="center"/>
    </xf>
    <xf numFmtId="38" fontId="23" fillId="0" borderId="0" xfId="2" applyNumberFormat="1" applyFont="1" applyAlignment="1" applyProtection="1">
      <alignment horizontal="right" vertical="center"/>
    </xf>
    <xf numFmtId="0" fontId="15" fillId="0" borderId="13" xfId="0" applyFont="1" applyBorder="1" applyAlignment="1" applyProtection="1">
      <alignment horizontal="left" vertical="center" wrapText="1"/>
    </xf>
    <xf numFmtId="0" fontId="4" fillId="0" borderId="20" xfId="2" applyFont="1" applyBorder="1" applyAlignment="1" applyProtection="1">
      <alignment horizontal="left" vertical="center"/>
    </xf>
    <xf numFmtId="0" fontId="4" fillId="0" borderId="1" xfId="2" applyFont="1" applyBorder="1" applyAlignment="1" applyProtection="1">
      <alignment horizontal="left" vertical="center"/>
    </xf>
    <xf numFmtId="0" fontId="4" fillId="0" borderId="2" xfId="2" applyFont="1" applyBorder="1" applyAlignment="1" applyProtection="1">
      <alignment horizontal="left" vertical="center"/>
    </xf>
    <xf numFmtId="49" fontId="4" fillId="0" borderId="20" xfId="2" applyNumberFormat="1" applyFont="1" applyBorder="1" applyAlignment="1" applyProtection="1">
      <alignment horizontal="center" vertical="center"/>
    </xf>
    <xf numFmtId="0" fontId="4" fillId="0" borderId="46" xfId="2" applyFont="1" applyBorder="1" applyAlignment="1" applyProtection="1">
      <alignment horizontal="center" vertical="center"/>
    </xf>
    <xf numFmtId="49" fontId="19" fillId="0" borderId="42" xfId="0" applyNumberFormat="1" applyFont="1" applyBorder="1" applyAlignment="1" applyProtection="1">
      <alignment horizontal="left" vertical="center"/>
    </xf>
    <xf numFmtId="0" fontId="19" fillId="0" borderId="1" xfId="0" applyFont="1" applyBorder="1" applyAlignment="1" applyProtection="1">
      <alignment horizontal="left" vertical="center"/>
    </xf>
    <xf numFmtId="0" fontId="19" fillId="0" borderId="2" xfId="0" applyFont="1" applyBorder="1" applyAlignment="1" applyProtection="1">
      <alignment horizontal="left" vertical="center"/>
    </xf>
    <xf numFmtId="0" fontId="4" fillId="0" borderId="33" xfId="0" applyFont="1" applyBorder="1" applyAlignment="1" applyProtection="1">
      <alignment horizontal="center" vertical="top" textRotation="255" wrapText="1"/>
    </xf>
    <xf numFmtId="0" fontId="4" fillId="0" borderId="40" xfId="2" applyFont="1" applyBorder="1" applyProtection="1">
      <alignment vertical="center"/>
    </xf>
    <xf numFmtId="0" fontId="4" fillId="0" borderId="30" xfId="2" applyFont="1" applyBorder="1" applyAlignment="1" applyProtection="1">
      <alignment horizontal="left" vertical="center" wrapText="1"/>
    </xf>
    <xf numFmtId="0" fontId="4" fillId="0" borderId="3" xfId="2" applyFont="1" applyBorder="1" applyAlignment="1" applyProtection="1">
      <alignment horizontal="left" vertical="center" wrapText="1"/>
    </xf>
    <xf numFmtId="0" fontId="4" fillId="0" borderId="4" xfId="2" applyFont="1" applyBorder="1" applyAlignment="1" applyProtection="1">
      <alignment horizontal="left" vertical="center" wrapText="1"/>
    </xf>
    <xf numFmtId="183" fontId="4" fillId="0" borderId="0" xfId="2" applyNumberFormat="1" applyFont="1" applyProtection="1">
      <alignment vertical="center"/>
    </xf>
    <xf numFmtId="0" fontId="4" fillId="0" borderId="34" xfId="0" applyFont="1" applyBorder="1" applyAlignment="1" applyProtection="1">
      <alignment horizontal="center" vertical="top" textRotation="255" wrapText="1"/>
    </xf>
    <xf numFmtId="0" fontId="4" fillId="0" borderId="31" xfId="2" applyFont="1" applyBorder="1" applyProtection="1">
      <alignment vertical="center"/>
    </xf>
    <xf numFmtId="0" fontId="4" fillId="0" borderId="5" xfId="2" applyFont="1" applyBorder="1" applyAlignment="1" applyProtection="1">
      <alignment horizontal="left" vertical="center" wrapText="1"/>
    </xf>
    <xf numFmtId="0" fontId="4" fillId="0" borderId="6" xfId="2" applyFont="1" applyBorder="1" applyAlignment="1" applyProtection="1">
      <alignment horizontal="left" vertical="center" wrapText="1"/>
    </xf>
    <xf numFmtId="0" fontId="4" fillId="0" borderId="7" xfId="2" applyFont="1" applyBorder="1" applyAlignment="1" applyProtection="1">
      <alignment horizontal="left" vertical="center" wrapText="1"/>
    </xf>
    <xf numFmtId="0" fontId="4" fillId="0" borderId="41" xfId="2" applyFont="1" applyBorder="1" applyProtection="1">
      <alignment vertical="center"/>
    </xf>
    <xf numFmtId="0" fontId="4" fillId="0" borderId="39" xfId="2" applyFont="1" applyBorder="1" applyProtection="1">
      <alignment vertical="center"/>
    </xf>
    <xf numFmtId="0" fontId="4" fillId="0" borderId="21" xfId="1" applyFont="1" applyBorder="1" applyProtection="1">
      <alignment vertical="center"/>
    </xf>
    <xf numFmtId="0" fontId="4" fillId="0" borderId="43" xfId="2" applyFont="1" applyBorder="1" applyAlignment="1" applyProtection="1">
      <alignment horizontal="left" vertical="center" wrapText="1"/>
    </xf>
    <xf numFmtId="0" fontId="4" fillId="0" borderId="29" xfId="2" applyFont="1" applyBorder="1" applyAlignment="1" applyProtection="1">
      <alignment horizontal="left" vertical="center" wrapText="1"/>
    </xf>
    <xf numFmtId="0" fontId="4" fillId="0" borderId="36" xfId="2" applyFont="1" applyBorder="1" applyAlignment="1" applyProtection="1">
      <alignment horizontal="left" vertical="center" wrapText="1"/>
    </xf>
    <xf numFmtId="0" fontId="4" fillId="0" borderId="44" xfId="2" applyFont="1" applyBorder="1" applyProtection="1">
      <alignment vertical="center"/>
    </xf>
    <xf numFmtId="0" fontId="4" fillId="0" borderId="45" xfId="2" applyFont="1" applyBorder="1" applyProtection="1">
      <alignment vertical="center"/>
    </xf>
    <xf numFmtId="0" fontId="4" fillId="0" borderId="8" xfId="2" applyFont="1" applyBorder="1" applyAlignment="1" applyProtection="1">
      <alignment horizontal="left" vertical="center" wrapText="1"/>
    </xf>
    <xf numFmtId="0" fontId="4" fillId="0" borderId="9" xfId="2" applyFont="1" applyBorder="1" applyAlignment="1" applyProtection="1">
      <alignment horizontal="left" vertical="center" wrapText="1"/>
    </xf>
    <xf numFmtId="0" fontId="4" fillId="0" borderId="11" xfId="2" applyFont="1" applyBorder="1" applyAlignment="1" applyProtection="1">
      <alignment horizontal="left" vertical="center" wrapText="1"/>
    </xf>
    <xf numFmtId="0" fontId="4" fillId="0" borderId="16" xfId="2" applyFont="1" applyBorder="1" applyProtection="1">
      <alignment vertical="center"/>
    </xf>
    <xf numFmtId="0" fontId="4" fillId="0" borderId="14" xfId="2" applyFont="1" applyBorder="1" applyProtection="1">
      <alignment vertical="center"/>
    </xf>
    <xf numFmtId="0" fontId="7" fillId="0" borderId="0" xfId="1"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horizontal="left" vertical="center"/>
    </xf>
  </cellXfs>
  <cellStyles count="18">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244">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E1FF"/>
      <color rgb="FF000000"/>
      <color rgb="FFA6A6A6"/>
      <color rgb="FFE2EFDA"/>
      <color rgb="FFFF0000"/>
      <color rgb="FFEEAAFC"/>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A310"/>
  <sheetViews>
    <sheetView showGridLines="0" tabSelected="1" topLeftCell="B1" zoomScaleNormal="100" workbookViewId="0">
      <selection activeCell="B1" sqref="B1"/>
    </sheetView>
  </sheetViews>
  <sheetFormatPr defaultRowHeight="13.5" x14ac:dyDescent="0.15"/>
  <cols>
    <col min="1" max="1" width="9" style="312" hidden="1" customWidth="1"/>
    <col min="2" max="3" width="1.625" style="75" customWidth="1"/>
    <col min="4" max="4" width="5.375" style="75" customWidth="1"/>
    <col min="5" max="5" width="6.625" style="75" customWidth="1"/>
    <col min="6" max="6" width="5.25" style="75" customWidth="1"/>
    <col min="7" max="7" width="5" style="75" customWidth="1"/>
    <col min="8" max="8" width="7.25" style="75" customWidth="1"/>
    <col min="9" max="9" width="1.625" style="75" customWidth="1"/>
    <col min="10" max="10" width="8.125" style="75" customWidth="1"/>
    <col min="11" max="11" width="2.125" style="75" customWidth="1"/>
    <col min="12" max="12" width="1.625" style="75" customWidth="1"/>
    <col min="13" max="13" width="20.5" style="75" customWidth="1"/>
    <col min="14" max="14" width="4.625" style="75" customWidth="1"/>
    <col min="15" max="15" width="10.25" style="75" customWidth="1"/>
    <col min="16" max="16" width="8.25" style="75" customWidth="1"/>
    <col min="17" max="17" width="2.625" style="75" customWidth="1"/>
    <col min="18" max="18" width="11.375" style="75" customWidth="1"/>
    <col min="19" max="19" width="7.625" style="75" customWidth="1"/>
    <col min="20" max="20" width="5" style="75" customWidth="1"/>
    <col min="21" max="21" width="11.75" style="75" customWidth="1"/>
    <col min="22" max="22" width="4" style="75" customWidth="1"/>
    <col min="23" max="23" width="3" style="75" customWidth="1"/>
    <col min="24" max="24" width="6.375" style="75" customWidth="1"/>
    <col min="25" max="25" width="4.125" style="75" customWidth="1"/>
    <col min="26" max="26" width="2.625" style="75" customWidth="1"/>
    <col min="27" max="27" width="3.625" style="75" customWidth="1"/>
    <col min="28" max="16384" width="9" style="75"/>
  </cols>
  <sheetData>
    <row r="1" spans="1:27" ht="30" customHeight="1" x14ac:dyDescent="0.15">
      <c r="A1" s="332" t="s">
        <v>168</v>
      </c>
      <c r="B1" s="73"/>
      <c r="C1" s="74" t="s">
        <v>166</v>
      </c>
      <c r="D1" s="74"/>
      <c r="U1" s="76"/>
      <c r="V1" s="76"/>
      <c r="W1" s="331" t="s">
        <v>194</v>
      </c>
      <c r="X1" s="77"/>
      <c r="Y1" s="77"/>
      <c r="Z1" s="77"/>
      <c r="AA1" s="78"/>
    </row>
    <row r="2" spans="1:27" ht="15" hidden="1" customHeight="1" x14ac:dyDescent="0.15">
      <c r="A2" s="332" t="s">
        <v>15</v>
      </c>
      <c r="B2" s="73"/>
      <c r="C2" s="79"/>
      <c r="D2" s="79"/>
      <c r="E2" s="79"/>
      <c r="F2" s="79"/>
      <c r="G2" s="79"/>
      <c r="H2" s="79"/>
      <c r="AA2" s="78"/>
    </row>
    <row r="3" spans="1:27" ht="30" customHeight="1" x14ac:dyDescent="0.15">
      <c r="A3" s="333" t="s">
        <v>195</v>
      </c>
      <c r="B3" s="80"/>
      <c r="C3" s="75" t="s">
        <v>179</v>
      </c>
      <c r="AA3" s="78"/>
    </row>
    <row r="4" spans="1:27" ht="5.25" customHeight="1" x14ac:dyDescent="0.15">
      <c r="A4" s="80"/>
      <c r="B4" s="80"/>
      <c r="C4" s="81"/>
      <c r="D4" s="82"/>
      <c r="E4" s="82"/>
      <c r="F4" s="82"/>
      <c r="G4" s="82"/>
      <c r="H4" s="82"/>
      <c r="I4" s="82"/>
      <c r="J4" s="82"/>
      <c r="K4" s="82"/>
      <c r="L4" s="82"/>
      <c r="M4" s="82"/>
      <c r="N4" s="82"/>
      <c r="O4" s="82"/>
      <c r="P4" s="82"/>
      <c r="Q4" s="82"/>
      <c r="R4" s="82"/>
      <c r="S4" s="82"/>
      <c r="T4" s="82"/>
      <c r="U4" s="82"/>
      <c r="V4" s="82"/>
      <c r="W4" s="82"/>
      <c r="X4" s="82"/>
      <c r="Y4" s="82"/>
      <c r="Z4" s="83"/>
    </row>
    <row r="5" spans="1:27" ht="15" customHeight="1" x14ac:dyDescent="0.15">
      <c r="A5" s="80"/>
      <c r="B5" s="84"/>
      <c r="C5" s="85" t="s">
        <v>178</v>
      </c>
      <c r="D5" s="86"/>
      <c r="E5" s="86"/>
      <c r="F5" s="86"/>
      <c r="G5" s="86"/>
      <c r="H5" s="86"/>
      <c r="I5" s="86"/>
      <c r="J5" s="86"/>
      <c r="K5" s="86"/>
      <c r="L5" s="86"/>
      <c r="M5" s="86"/>
      <c r="N5" s="86"/>
      <c r="O5" s="86"/>
      <c r="P5" s="86"/>
      <c r="Q5" s="86"/>
      <c r="R5" s="86"/>
      <c r="S5" s="86"/>
      <c r="T5" s="86"/>
      <c r="U5" s="86"/>
      <c r="V5" s="86"/>
      <c r="W5" s="86"/>
      <c r="X5" s="86"/>
      <c r="Y5" s="86"/>
      <c r="Z5" s="87"/>
    </row>
    <row r="6" spans="1:27" ht="15" customHeight="1" x14ac:dyDescent="0.15">
      <c r="A6" s="80"/>
      <c r="B6" s="80"/>
      <c r="C6" s="85" t="s">
        <v>12</v>
      </c>
      <c r="D6" s="86"/>
      <c r="E6" s="86"/>
      <c r="F6" s="86"/>
      <c r="G6" s="86"/>
      <c r="H6" s="86"/>
      <c r="I6" s="86"/>
      <c r="J6" s="86"/>
      <c r="K6" s="86"/>
      <c r="L6" s="86"/>
      <c r="M6" s="86"/>
      <c r="N6" s="86"/>
      <c r="O6" s="86"/>
      <c r="P6" s="86"/>
      <c r="Q6" s="86"/>
      <c r="R6" s="86"/>
      <c r="S6" s="86"/>
      <c r="T6" s="86"/>
      <c r="U6" s="86"/>
      <c r="V6" s="86"/>
      <c r="W6" s="86"/>
      <c r="X6" s="86"/>
      <c r="Y6" s="86"/>
      <c r="Z6" s="87"/>
    </row>
    <row r="7" spans="1:27" ht="15" customHeight="1" x14ac:dyDescent="0.15">
      <c r="A7" s="80"/>
      <c r="B7" s="80"/>
      <c r="C7" s="85" t="s">
        <v>13</v>
      </c>
      <c r="D7" s="86"/>
      <c r="E7" s="86"/>
      <c r="F7" s="86"/>
      <c r="G7" s="86"/>
      <c r="H7" s="86"/>
      <c r="I7" s="86"/>
      <c r="J7" s="86"/>
      <c r="K7" s="86"/>
      <c r="L7" s="86"/>
      <c r="M7" s="86"/>
      <c r="N7" s="86"/>
      <c r="O7" s="86"/>
      <c r="P7" s="86"/>
      <c r="Q7" s="86"/>
      <c r="R7" s="86"/>
      <c r="S7" s="86"/>
      <c r="T7" s="86"/>
      <c r="U7" s="86"/>
      <c r="V7" s="86"/>
      <c r="W7" s="86"/>
      <c r="X7" s="86"/>
      <c r="Y7" s="86"/>
      <c r="Z7" s="87"/>
    </row>
    <row r="8" spans="1:27" ht="15" hidden="1" customHeight="1" x14ac:dyDescent="0.15">
      <c r="A8" s="80"/>
      <c r="B8" s="80"/>
      <c r="C8" s="85"/>
      <c r="D8" s="86"/>
      <c r="E8" s="86"/>
      <c r="F8" s="86"/>
      <c r="G8" s="86"/>
      <c r="H8" s="86"/>
      <c r="I8" s="86"/>
      <c r="J8" s="86"/>
      <c r="K8" s="86"/>
      <c r="L8" s="86"/>
      <c r="M8" s="86"/>
      <c r="N8" s="86"/>
      <c r="O8" s="86"/>
      <c r="P8" s="86"/>
      <c r="Q8" s="86"/>
      <c r="R8" s="86"/>
      <c r="S8" s="86"/>
      <c r="T8" s="86"/>
      <c r="U8" s="86"/>
      <c r="V8" s="86"/>
      <c r="W8" s="86"/>
      <c r="X8" s="86"/>
      <c r="Y8" s="86"/>
      <c r="Z8" s="87"/>
    </row>
    <row r="9" spans="1:27" ht="5.25" customHeight="1" x14ac:dyDescent="0.15">
      <c r="A9" s="80"/>
      <c r="B9" s="80"/>
      <c r="C9" s="88"/>
      <c r="D9" s="89"/>
      <c r="E9" s="89"/>
      <c r="F9" s="89"/>
      <c r="G9" s="89"/>
      <c r="H9" s="89"/>
      <c r="I9" s="89"/>
      <c r="J9" s="89"/>
      <c r="K9" s="89"/>
      <c r="L9" s="89"/>
      <c r="M9" s="89"/>
      <c r="N9" s="89"/>
      <c r="O9" s="89"/>
      <c r="P9" s="89"/>
      <c r="Q9" s="89"/>
      <c r="R9" s="89"/>
      <c r="S9" s="89"/>
      <c r="T9" s="89"/>
      <c r="U9" s="89"/>
      <c r="V9" s="89"/>
      <c r="W9" s="89"/>
      <c r="X9" s="89"/>
      <c r="Y9" s="89"/>
      <c r="Z9" s="90"/>
    </row>
    <row r="10" spans="1:27" ht="30" customHeight="1" x14ac:dyDescent="0.15">
      <c r="A10" s="80"/>
      <c r="B10" s="80"/>
    </row>
    <row r="11" spans="1:27" ht="15.75" hidden="1" customHeight="1" x14ac:dyDescent="0.15">
      <c r="A11" s="91"/>
      <c r="B11" s="80"/>
    </row>
    <row r="12" spans="1:27" ht="15.75" hidden="1" customHeight="1" x14ac:dyDescent="0.15">
      <c r="A12" s="91"/>
      <c r="B12" s="80"/>
    </row>
    <row r="13" spans="1:27" ht="20.100000000000001" customHeight="1" x14ac:dyDescent="0.15">
      <c r="A13" s="80"/>
      <c r="B13" s="80"/>
      <c r="C13" s="92" t="s">
        <v>41</v>
      </c>
      <c r="D13" s="93"/>
      <c r="E13" s="93"/>
      <c r="F13" s="93"/>
      <c r="G13" s="93"/>
      <c r="H13" s="94"/>
    </row>
    <row r="14" spans="1:27" ht="15" customHeight="1" x14ac:dyDescent="0.15">
      <c r="A14" s="80"/>
      <c r="B14" s="80"/>
      <c r="C14" s="95"/>
      <c r="D14" s="96"/>
      <c r="E14" s="96"/>
      <c r="F14" s="96"/>
      <c r="G14" s="96"/>
      <c r="H14" s="96"/>
      <c r="I14" s="97"/>
      <c r="J14" s="97"/>
      <c r="K14" s="97"/>
      <c r="L14" s="97"/>
      <c r="M14" s="97"/>
      <c r="N14" s="97"/>
      <c r="O14" s="97"/>
      <c r="P14" s="97"/>
      <c r="Q14" s="97"/>
      <c r="R14" s="97"/>
      <c r="S14" s="97"/>
      <c r="T14" s="97"/>
      <c r="U14" s="97"/>
      <c r="V14" s="97"/>
      <c r="W14" s="97"/>
      <c r="X14" s="97"/>
      <c r="Y14" s="97"/>
      <c r="Z14" s="98"/>
    </row>
    <row r="15" spans="1:27" ht="15.75" hidden="1" customHeight="1" x14ac:dyDescent="0.15">
      <c r="A15" s="80"/>
      <c r="B15" s="80"/>
      <c r="C15" s="99"/>
      <c r="D15" s="100"/>
      <c r="E15" s="101"/>
      <c r="F15" s="101"/>
      <c r="G15" s="101"/>
      <c r="H15" s="101"/>
      <c r="I15" s="102"/>
      <c r="J15" s="103"/>
      <c r="K15" s="103"/>
      <c r="L15" s="103"/>
      <c r="M15" s="103"/>
      <c r="N15" s="103"/>
      <c r="O15" s="103"/>
      <c r="P15" s="103"/>
      <c r="Q15" s="103"/>
      <c r="R15" s="103"/>
      <c r="S15" s="103"/>
      <c r="T15" s="103"/>
      <c r="U15" s="103"/>
      <c r="V15" s="103"/>
      <c r="W15" s="103"/>
      <c r="X15" s="103"/>
      <c r="Y15" s="103"/>
      <c r="Z15" s="104"/>
    </row>
    <row r="16" spans="1:27" ht="15.75" hidden="1" customHeight="1" x14ac:dyDescent="0.15">
      <c r="A16" s="80"/>
      <c r="B16" s="80"/>
      <c r="C16" s="99"/>
      <c r="D16" s="100"/>
      <c r="E16" s="105"/>
      <c r="F16" s="105"/>
      <c r="G16" s="105"/>
      <c r="H16" s="105"/>
      <c r="I16" s="102"/>
      <c r="J16" s="106"/>
      <c r="K16" s="106"/>
      <c r="L16" s="106"/>
      <c r="M16" s="106"/>
      <c r="N16" s="106"/>
      <c r="O16" s="106"/>
      <c r="P16" s="106"/>
      <c r="Q16" s="106"/>
      <c r="R16" s="106"/>
      <c r="S16" s="106"/>
      <c r="T16" s="106"/>
      <c r="U16" s="106"/>
      <c r="V16" s="106"/>
      <c r="W16" s="106"/>
      <c r="X16" s="106"/>
      <c r="Y16" s="106"/>
      <c r="Z16" s="104"/>
    </row>
    <row r="17" spans="1:26" ht="15.75" hidden="1" customHeight="1" x14ac:dyDescent="0.15">
      <c r="A17" s="80"/>
      <c r="B17" s="80"/>
      <c r="C17" s="99"/>
      <c r="D17" s="100"/>
      <c r="E17" s="105"/>
      <c r="F17" s="105"/>
      <c r="G17" s="105"/>
      <c r="H17" s="105"/>
      <c r="I17" s="102"/>
      <c r="J17" s="106"/>
      <c r="K17" s="106"/>
      <c r="L17" s="106"/>
      <c r="M17" s="106"/>
      <c r="N17" s="106"/>
      <c r="O17" s="106"/>
      <c r="P17" s="106"/>
      <c r="Q17" s="106"/>
      <c r="R17" s="106"/>
      <c r="S17" s="106"/>
      <c r="T17" s="106"/>
      <c r="U17" s="106"/>
      <c r="V17" s="106"/>
      <c r="W17" s="106"/>
      <c r="X17" s="106"/>
      <c r="Y17" s="106"/>
      <c r="Z17" s="104"/>
    </row>
    <row r="18" spans="1:26" ht="15.75" hidden="1" customHeight="1" x14ac:dyDescent="0.15">
      <c r="A18" s="80"/>
      <c r="B18" s="80"/>
      <c r="C18" s="99"/>
      <c r="D18" s="100"/>
      <c r="E18" s="105"/>
      <c r="F18" s="105"/>
      <c r="G18" s="105"/>
      <c r="H18" s="105"/>
      <c r="I18" s="102"/>
      <c r="J18" s="106"/>
      <c r="K18" s="106"/>
      <c r="L18" s="106"/>
      <c r="M18" s="106"/>
      <c r="N18" s="106"/>
      <c r="O18" s="106"/>
      <c r="P18" s="106"/>
      <c r="Q18" s="106"/>
      <c r="R18" s="106"/>
      <c r="S18" s="106"/>
      <c r="T18" s="106"/>
      <c r="U18" s="106"/>
      <c r="V18" s="106"/>
      <c r="W18" s="106"/>
      <c r="X18" s="106"/>
      <c r="Y18" s="106"/>
      <c r="Z18" s="104"/>
    </row>
    <row r="19" spans="1:26" ht="15.75" hidden="1" customHeight="1" x14ac:dyDescent="0.15">
      <c r="A19" s="80"/>
      <c r="B19" s="80"/>
      <c r="C19" s="99"/>
      <c r="D19" s="100"/>
      <c r="E19" s="105"/>
      <c r="F19" s="105"/>
      <c r="G19" s="105"/>
      <c r="H19" s="105"/>
      <c r="I19" s="102"/>
      <c r="J19" s="106"/>
      <c r="K19" s="106"/>
      <c r="L19" s="106"/>
      <c r="M19" s="106"/>
      <c r="N19" s="106"/>
      <c r="O19" s="106"/>
      <c r="P19" s="106"/>
      <c r="Q19" s="106"/>
      <c r="R19" s="106"/>
      <c r="S19" s="106"/>
      <c r="T19" s="106"/>
      <c r="U19" s="106"/>
      <c r="V19" s="106"/>
      <c r="W19" s="106"/>
      <c r="X19" s="106"/>
      <c r="Y19" s="106"/>
      <c r="Z19" s="104"/>
    </row>
    <row r="20" spans="1:26" ht="20.100000000000001" customHeight="1" x14ac:dyDescent="0.15">
      <c r="A20" s="80">
        <f>IF(TRIM($I20)="", 1001, 0)</f>
        <v>1001</v>
      </c>
      <c r="B20" s="80"/>
      <c r="C20" s="99"/>
      <c r="D20" s="100">
        <v>1</v>
      </c>
      <c r="E20" s="75" t="s">
        <v>42</v>
      </c>
      <c r="I20" s="41"/>
      <c r="J20" s="42"/>
      <c r="K20" s="42"/>
      <c r="L20" s="42"/>
      <c r="M20" s="42"/>
      <c r="N20" s="105"/>
      <c r="O20" s="105"/>
      <c r="P20" s="105"/>
      <c r="Q20" s="105"/>
      <c r="R20" s="105"/>
      <c r="S20" s="105"/>
      <c r="T20" s="105"/>
      <c r="U20" s="105"/>
      <c r="V20" s="105"/>
      <c r="W20" s="105"/>
      <c r="X20" s="105"/>
      <c r="Y20" s="105"/>
      <c r="Z20" s="104"/>
    </row>
    <row r="21" spans="1:26" ht="20.100000000000001" customHeight="1" x14ac:dyDescent="0.15">
      <c r="A21" s="80"/>
      <c r="B21" s="80"/>
      <c r="C21" s="99"/>
      <c r="D21" s="100"/>
      <c r="E21" s="105"/>
      <c r="F21" s="105"/>
      <c r="G21" s="105"/>
      <c r="H21" s="105"/>
      <c r="I21" s="102"/>
      <c r="J21" s="107" t="s">
        <v>172</v>
      </c>
      <c r="K21" s="106"/>
      <c r="L21" s="106"/>
      <c r="M21" s="106"/>
      <c r="N21" s="106"/>
      <c r="O21" s="106"/>
      <c r="P21" s="106"/>
      <c r="Q21" s="106"/>
      <c r="R21" s="106"/>
      <c r="S21" s="106"/>
      <c r="T21" s="106"/>
      <c r="U21" s="106"/>
      <c r="V21" s="106"/>
      <c r="W21" s="106"/>
      <c r="X21" s="106"/>
      <c r="Y21" s="106"/>
      <c r="Z21" s="104"/>
    </row>
    <row r="22" spans="1:26" ht="20.100000000000001" customHeight="1" x14ac:dyDescent="0.15">
      <c r="A22" s="80">
        <f>IF(AND(TRIM($I22)&lt;&gt;"", OR(ISERROR(FIND("@"&amp;LEFT($I22,3)&amp;"@", 都道府県3))=FALSE, ISERROR(FIND("@"&amp;LEFT($I22,4)&amp;"@",都道府県4))=FALSE))=FALSE, 1001, 0)</f>
        <v>1001</v>
      </c>
      <c r="B22" s="80"/>
      <c r="C22" s="99"/>
      <c r="D22" s="100">
        <v>2</v>
      </c>
      <c r="E22" s="75" t="s">
        <v>43</v>
      </c>
      <c r="I22" s="43"/>
      <c r="J22" s="43"/>
      <c r="K22" s="43"/>
      <c r="L22" s="43"/>
      <c r="M22" s="43"/>
      <c r="N22" s="43"/>
      <c r="O22" s="43"/>
      <c r="P22" s="43"/>
      <c r="Q22" s="44"/>
      <c r="R22" s="43"/>
      <c r="S22" s="43"/>
      <c r="T22" s="43"/>
      <c r="U22" s="43"/>
      <c r="V22" s="43"/>
      <c r="W22" s="43"/>
      <c r="X22" s="43"/>
      <c r="Y22" s="43"/>
      <c r="Z22" s="104"/>
    </row>
    <row r="23" spans="1:26" ht="20.100000000000001" customHeight="1" x14ac:dyDescent="0.15">
      <c r="A23" s="80"/>
      <c r="B23" s="80"/>
      <c r="C23" s="99"/>
      <c r="D23" s="100"/>
      <c r="E23" s="105"/>
      <c r="F23" s="105"/>
      <c r="G23" s="105"/>
      <c r="H23" s="105"/>
      <c r="I23" s="102"/>
      <c r="J23" s="107" t="s">
        <v>44</v>
      </c>
      <c r="K23" s="106"/>
      <c r="L23" s="106"/>
      <c r="M23" s="106"/>
      <c r="N23" s="106"/>
      <c r="O23" s="106"/>
      <c r="P23" s="106"/>
      <c r="Q23" s="106"/>
      <c r="R23" s="106"/>
      <c r="S23" s="106"/>
      <c r="T23" s="106"/>
      <c r="U23" s="106"/>
      <c r="V23" s="106"/>
      <c r="W23" s="106"/>
      <c r="X23" s="106"/>
      <c r="Y23" s="106"/>
      <c r="Z23" s="104"/>
    </row>
    <row r="24" spans="1:26" ht="20.100000000000001" customHeight="1" x14ac:dyDescent="0.15">
      <c r="A24" s="80">
        <f>IF(TRIM($I24)="", 1001, 0)</f>
        <v>1001</v>
      </c>
      <c r="B24" s="80"/>
      <c r="C24" s="99"/>
      <c r="D24" s="100">
        <v>3</v>
      </c>
      <c r="E24" s="75" t="s">
        <v>45</v>
      </c>
      <c r="I24" s="37"/>
      <c r="J24" s="37"/>
      <c r="K24" s="37"/>
      <c r="L24" s="37"/>
      <c r="M24" s="37"/>
      <c r="N24" s="37"/>
      <c r="O24" s="37"/>
      <c r="P24" s="37"/>
      <c r="Q24" s="38"/>
      <c r="R24" s="37"/>
      <c r="S24" s="37"/>
      <c r="T24" s="37"/>
      <c r="U24" s="37"/>
      <c r="V24" s="37"/>
      <c r="W24" s="37"/>
      <c r="X24" s="37"/>
      <c r="Y24" s="37"/>
      <c r="Z24" s="104"/>
    </row>
    <row r="25" spans="1:26" ht="20.100000000000001" customHeight="1" x14ac:dyDescent="0.15">
      <c r="A25" s="80"/>
      <c r="B25" s="80"/>
      <c r="C25" s="108"/>
      <c r="D25" s="105"/>
      <c r="E25" s="105"/>
      <c r="F25" s="105"/>
      <c r="G25" s="105"/>
      <c r="H25" s="105"/>
      <c r="I25" s="102"/>
      <c r="J25" s="107" t="s">
        <v>98</v>
      </c>
      <c r="K25" s="106"/>
      <c r="L25" s="106"/>
      <c r="M25" s="106"/>
      <c r="N25" s="106"/>
      <c r="O25" s="106"/>
      <c r="P25" s="106"/>
      <c r="Q25" s="106"/>
      <c r="R25" s="106"/>
      <c r="S25" s="106"/>
      <c r="T25" s="106"/>
      <c r="U25" s="106"/>
      <c r="V25" s="106"/>
      <c r="W25" s="106"/>
      <c r="X25" s="106"/>
      <c r="Y25" s="106"/>
      <c r="Z25" s="104"/>
    </row>
    <row r="26" spans="1:26" ht="20.100000000000001" customHeight="1" x14ac:dyDescent="0.15">
      <c r="A26" s="80">
        <f>IF(TRIM($I26)="", 1001, 0)</f>
        <v>1001</v>
      </c>
      <c r="B26" s="80"/>
      <c r="C26" s="99"/>
      <c r="D26" s="100">
        <v>4</v>
      </c>
      <c r="E26" s="75" t="s">
        <v>46</v>
      </c>
      <c r="I26" s="37"/>
      <c r="J26" s="37"/>
      <c r="K26" s="37"/>
      <c r="L26" s="37"/>
      <c r="M26" s="37"/>
      <c r="N26" s="37"/>
      <c r="O26" s="37"/>
      <c r="P26" s="37"/>
      <c r="Q26" s="38"/>
      <c r="R26" s="37"/>
      <c r="S26" s="37"/>
      <c r="T26" s="37"/>
      <c r="U26" s="37"/>
      <c r="V26" s="37"/>
      <c r="W26" s="37"/>
      <c r="X26" s="37"/>
      <c r="Y26" s="37"/>
      <c r="Z26" s="104"/>
    </row>
    <row r="27" spans="1:26" ht="20.100000000000001" customHeight="1" x14ac:dyDescent="0.15">
      <c r="A27" s="80"/>
      <c r="B27" s="80"/>
      <c r="C27" s="108"/>
      <c r="D27" s="105"/>
      <c r="E27" s="105"/>
      <c r="F27" s="105"/>
      <c r="G27" s="105"/>
      <c r="H27" s="105"/>
      <c r="I27" s="102"/>
      <c r="J27" s="107" t="s">
        <v>99</v>
      </c>
      <c r="K27" s="106"/>
      <c r="L27" s="106"/>
      <c r="M27" s="106"/>
      <c r="N27" s="106"/>
      <c r="O27" s="106"/>
      <c r="P27" s="106"/>
      <c r="Q27" s="109"/>
      <c r="R27" s="106"/>
      <c r="S27" s="106"/>
      <c r="T27" s="106"/>
      <c r="U27" s="106"/>
      <c r="V27" s="106"/>
      <c r="W27" s="106"/>
      <c r="X27" s="106"/>
      <c r="Y27" s="106"/>
      <c r="Z27" s="110"/>
    </row>
    <row r="28" spans="1:26" ht="20.100000000000001" customHeight="1" x14ac:dyDescent="0.15">
      <c r="A28" s="80">
        <f>IF(TRIM($I28)="", 1001, 0)</f>
        <v>1001</v>
      </c>
      <c r="B28" s="80"/>
      <c r="C28" s="99"/>
      <c r="D28" s="100">
        <v>5</v>
      </c>
      <c r="E28" s="75" t="s">
        <v>47</v>
      </c>
      <c r="I28" s="37"/>
      <c r="J28" s="37"/>
      <c r="K28" s="37"/>
      <c r="L28" s="37"/>
      <c r="M28" s="37"/>
      <c r="N28" s="37"/>
      <c r="O28" s="37"/>
      <c r="P28" s="37"/>
      <c r="Q28" s="37"/>
      <c r="R28" s="37"/>
      <c r="S28" s="37"/>
      <c r="T28" s="37"/>
      <c r="U28" s="37"/>
      <c r="V28" s="37"/>
      <c r="W28" s="37"/>
      <c r="X28" s="37"/>
      <c r="Y28" s="37"/>
      <c r="Z28" s="104"/>
    </row>
    <row r="29" spans="1:26" ht="20.100000000000001" customHeight="1" x14ac:dyDescent="0.15">
      <c r="A29" s="80"/>
      <c r="B29" s="80"/>
      <c r="C29" s="108"/>
      <c r="D29" s="105"/>
      <c r="E29" s="105"/>
      <c r="F29" s="105"/>
      <c r="G29" s="105"/>
      <c r="H29" s="105"/>
      <c r="I29" s="102"/>
      <c r="J29" s="107" t="s">
        <v>48</v>
      </c>
      <c r="K29" s="106"/>
      <c r="L29" s="106"/>
      <c r="M29" s="106"/>
      <c r="N29" s="106"/>
      <c r="O29" s="106"/>
      <c r="P29" s="106"/>
      <c r="Q29" s="106"/>
      <c r="R29" s="106"/>
      <c r="S29" s="106"/>
      <c r="T29" s="106"/>
      <c r="U29" s="106"/>
      <c r="V29" s="106"/>
      <c r="W29" s="106"/>
      <c r="X29" s="106"/>
      <c r="Y29" s="106"/>
      <c r="Z29" s="110"/>
    </row>
    <row r="30" spans="1:26" ht="20.100000000000001" customHeight="1" x14ac:dyDescent="0.15">
      <c r="A30" s="80">
        <f>IF(OR(TRIM($I30)="", NOT(OR(IFERROR(SEARCH(" ",$I30),0)&gt;0, IFERROR(SEARCH("　",$I30),0)&gt;0))), 1001, 0)</f>
        <v>1001</v>
      </c>
      <c r="B30" s="80"/>
      <c r="C30" s="99"/>
      <c r="D30" s="100">
        <v>6</v>
      </c>
      <c r="E30" s="75" t="s">
        <v>49</v>
      </c>
      <c r="I30" s="37"/>
      <c r="J30" s="37"/>
      <c r="K30" s="37"/>
      <c r="L30" s="37"/>
      <c r="M30" s="37"/>
      <c r="N30" s="37"/>
      <c r="O30" s="37"/>
      <c r="P30" s="37"/>
      <c r="Q30" s="37"/>
      <c r="R30" s="37"/>
      <c r="S30" s="37"/>
      <c r="T30" s="37"/>
      <c r="U30" s="37"/>
      <c r="V30" s="37"/>
      <c r="W30" s="37"/>
      <c r="X30" s="37"/>
      <c r="Y30" s="37"/>
      <c r="Z30" s="104"/>
    </row>
    <row r="31" spans="1:26" ht="20.100000000000001" customHeight="1" x14ac:dyDescent="0.15">
      <c r="A31" s="80"/>
      <c r="B31" s="80"/>
      <c r="C31" s="108"/>
      <c r="D31" s="105"/>
      <c r="E31" s="105"/>
      <c r="F31" s="105"/>
      <c r="G31" s="105"/>
      <c r="H31" s="105"/>
      <c r="I31" s="111"/>
      <c r="J31" s="107" t="s">
        <v>50</v>
      </c>
      <c r="K31" s="107"/>
      <c r="L31" s="107"/>
      <c r="M31" s="107"/>
      <c r="N31" s="107"/>
      <c r="O31" s="107"/>
      <c r="P31" s="107"/>
      <c r="Q31" s="107"/>
      <c r="R31" s="107"/>
      <c r="S31" s="107"/>
      <c r="T31" s="107"/>
      <c r="U31" s="107"/>
      <c r="V31" s="107"/>
      <c r="W31" s="107"/>
      <c r="X31" s="107"/>
      <c r="Y31" s="107"/>
      <c r="Z31" s="110"/>
    </row>
    <row r="32" spans="1:26" ht="20.100000000000001" customHeight="1" x14ac:dyDescent="0.15">
      <c r="A32" s="80">
        <f>IF(OR(TRIM($I32)="", NOT(OR(IFERROR(SEARCH(" ",$I32),0)&gt;0, IFERROR(SEARCH("　",$I32),0)&gt;0))), 1001, 0)</f>
        <v>1001</v>
      </c>
      <c r="B32" s="80"/>
      <c r="C32" s="99"/>
      <c r="D32" s="100">
        <v>7</v>
      </c>
      <c r="E32" s="75" t="s">
        <v>51</v>
      </c>
      <c r="I32" s="37"/>
      <c r="J32" s="37"/>
      <c r="K32" s="37"/>
      <c r="L32" s="37"/>
      <c r="M32" s="37"/>
      <c r="N32" s="37"/>
      <c r="O32" s="37"/>
      <c r="P32" s="37"/>
      <c r="Q32" s="37"/>
      <c r="R32" s="37"/>
      <c r="S32" s="37"/>
      <c r="T32" s="37"/>
      <c r="U32" s="37"/>
      <c r="V32" s="37"/>
      <c r="W32" s="37"/>
      <c r="X32" s="37"/>
      <c r="Y32" s="37"/>
      <c r="Z32" s="104"/>
    </row>
    <row r="33" spans="1:27" ht="20.100000000000001" customHeight="1" x14ac:dyDescent="0.15">
      <c r="A33" s="80"/>
      <c r="B33" s="80"/>
      <c r="C33" s="108"/>
      <c r="D33" s="105"/>
      <c r="E33" s="105"/>
      <c r="F33" s="105"/>
      <c r="G33" s="105"/>
      <c r="H33" s="105"/>
      <c r="I33" s="111"/>
      <c r="J33" s="107" t="s">
        <v>52</v>
      </c>
      <c r="K33" s="107"/>
      <c r="L33" s="107"/>
      <c r="M33" s="107"/>
      <c r="N33" s="107"/>
      <c r="O33" s="107"/>
      <c r="P33" s="107"/>
      <c r="Q33" s="107"/>
      <c r="R33" s="107"/>
      <c r="S33" s="107"/>
      <c r="T33" s="107"/>
      <c r="U33" s="107"/>
      <c r="V33" s="107"/>
      <c r="W33" s="107"/>
      <c r="X33" s="107"/>
      <c r="Y33" s="107"/>
      <c r="Z33" s="104"/>
    </row>
    <row r="34" spans="1:27" ht="20.100000000000001" customHeight="1" x14ac:dyDescent="0.15">
      <c r="A34" s="80">
        <f>IF(NOT(AND(TRIM($I34)&lt;&gt;"",ISNUMBER(VALUE(SUBSTITUTE($I34,"-",""))), IFERROR(SEARCH("-",$I34),0)&gt;0)), 1001, 0)</f>
        <v>1001</v>
      </c>
      <c r="B34" s="80"/>
      <c r="C34" s="99"/>
      <c r="D34" s="100">
        <v>8</v>
      </c>
      <c r="E34" s="75" t="s">
        <v>53</v>
      </c>
      <c r="I34" s="37"/>
      <c r="J34" s="37"/>
      <c r="K34" s="37"/>
      <c r="L34" s="37"/>
      <c r="M34" s="37"/>
      <c r="O34" s="112" t="s">
        <v>54</v>
      </c>
      <c r="P34" s="1"/>
      <c r="Q34" s="75" t="s">
        <v>55</v>
      </c>
      <c r="Y34" s="106"/>
      <c r="Z34" s="104"/>
    </row>
    <row r="35" spans="1:27" ht="20.100000000000001" customHeight="1" x14ac:dyDescent="0.15">
      <c r="A35" s="80"/>
      <c r="B35" s="80"/>
      <c r="C35" s="108"/>
      <c r="D35" s="105"/>
      <c r="E35" s="105"/>
      <c r="F35" s="105"/>
      <c r="G35" s="105"/>
      <c r="H35" s="105"/>
      <c r="I35" s="102"/>
      <c r="J35" s="107" t="s">
        <v>56</v>
      </c>
      <c r="K35" s="106"/>
      <c r="L35" s="106"/>
      <c r="M35" s="106"/>
      <c r="N35" s="106"/>
      <c r="O35" s="106"/>
      <c r="P35" s="106"/>
      <c r="Q35" s="106"/>
      <c r="R35" s="106"/>
      <c r="S35" s="106"/>
      <c r="T35" s="106"/>
      <c r="U35" s="106"/>
      <c r="V35" s="106"/>
      <c r="W35" s="106"/>
      <c r="X35" s="106"/>
      <c r="Y35" s="106"/>
      <c r="Z35" s="104"/>
    </row>
    <row r="36" spans="1:27" ht="20.100000000000001" customHeight="1" x14ac:dyDescent="0.15">
      <c r="A36" s="80">
        <f>IF(AND(TRIM($I36)&lt;&gt;"", NOT(AND(ISNUMBER(VALUE(SUBSTITUTE($I36,"-",""))), IFERROR(SEARCH("-",$I36),0)&gt;0))), 1001, 0)</f>
        <v>0</v>
      </c>
      <c r="B36" s="80"/>
      <c r="C36" s="99"/>
      <c r="D36" s="100">
        <v>9</v>
      </c>
      <c r="E36" s="75" t="s">
        <v>57</v>
      </c>
      <c r="I36" s="37"/>
      <c r="J36" s="37"/>
      <c r="K36" s="37"/>
      <c r="L36" s="37"/>
      <c r="M36" s="37"/>
      <c r="N36" s="106"/>
      <c r="O36" s="106"/>
      <c r="P36" s="106"/>
      <c r="Q36" s="106"/>
      <c r="R36" s="106"/>
      <c r="S36" s="106"/>
      <c r="T36" s="106"/>
      <c r="U36" s="106"/>
      <c r="V36" s="106"/>
      <c r="W36" s="106"/>
      <c r="X36" s="106"/>
      <c r="Y36" s="106"/>
      <c r="Z36" s="104"/>
    </row>
    <row r="37" spans="1:27" ht="20.100000000000001" customHeight="1" x14ac:dyDescent="0.15">
      <c r="A37" s="80"/>
      <c r="B37" s="80"/>
      <c r="C37" s="108"/>
      <c r="D37" s="105"/>
      <c r="E37" s="105"/>
      <c r="F37" s="105"/>
      <c r="G37" s="105"/>
      <c r="H37" s="105"/>
      <c r="I37" s="102"/>
      <c r="J37" s="107" t="s">
        <v>56</v>
      </c>
      <c r="K37" s="106"/>
      <c r="L37" s="106"/>
      <c r="M37" s="106"/>
      <c r="N37" s="106"/>
      <c r="O37" s="106"/>
      <c r="P37" s="106"/>
      <c r="Q37" s="106"/>
      <c r="R37" s="106"/>
      <c r="S37" s="106"/>
      <c r="T37" s="106"/>
      <c r="U37" s="106"/>
      <c r="V37" s="106"/>
      <c r="W37" s="106"/>
      <c r="X37" s="106"/>
      <c r="Y37" s="106"/>
      <c r="Z37" s="104"/>
    </row>
    <row r="38" spans="1:27" ht="20.100000000000001" customHeight="1" x14ac:dyDescent="0.15">
      <c r="A38" s="80">
        <f>IF(OR(AND(TRIM($I38)&lt;&gt;"",IFERROR(SEARCH("@",$I38),0)=0), AND($I63&lt;&gt;"する",TRIM($I38)="")), 1001, 0)</f>
        <v>1001</v>
      </c>
      <c r="B38" s="80"/>
      <c r="C38" s="108"/>
      <c r="D38" s="100">
        <v>10</v>
      </c>
      <c r="E38" s="75" t="s">
        <v>58</v>
      </c>
      <c r="I38" s="37"/>
      <c r="J38" s="37"/>
      <c r="K38" s="37"/>
      <c r="L38" s="37"/>
      <c r="M38" s="37"/>
      <c r="N38" s="37"/>
      <c r="O38" s="37"/>
      <c r="P38" s="37"/>
      <c r="Q38" s="32"/>
      <c r="R38" s="37"/>
      <c r="S38" s="37"/>
      <c r="T38" s="37"/>
      <c r="U38" s="37"/>
      <c r="V38" s="37"/>
      <c r="W38" s="37"/>
      <c r="X38" s="37"/>
      <c r="Y38" s="37"/>
      <c r="Z38" s="104"/>
    </row>
    <row r="39" spans="1:27" ht="20.100000000000001" customHeight="1" x14ac:dyDescent="0.15">
      <c r="A39" s="80"/>
      <c r="B39" s="80"/>
      <c r="C39" s="108"/>
      <c r="D39" s="100"/>
      <c r="I39" s="102"/>
      <c r="J39" s="113" t="s">
        <v>102</v>
      </c>
      <c r="K39" s="114"/>
      <c r="L39" s="107"/>
      <c r="M39" s="107"/>
      <c r="N39" s="107"/>
      <c r="O39" s="107"/>
      <c r="P39" s="107"/>
      <c r="Q39" s="115"/>
      <c r="R39" s="107"/>
      <c r="S39" s="107"/>
      <c r="T39" s="107"/>
      <c r="U39" s="107"/>
      <c r="V39" s="107"/>
      <c r="W39" s="107"/>
      <c r="X39" s="107"/>
      <c r="Y39" s="107"/>
      <c r="Z39" s="105"/>
      <c r="AA39" s="116"/>
    </row>
    <row r="40" spans="1:27" ht="20.100000000000001" customHeight="1" x14ac:dyDescent="0.15">
      <c r="A40" s="80">
        <f>IF(AND($I40&lt;&gt;"一致する", $I40&lt;&gt;"一致しない"), 1001, 0)</f>
        <v>0</v>
      </c>
      <c r="B40" s="80"/>
      <c r="C40" s="99"/>
      <c r="D40" s="100">
        <v>11</v>
      </c>
      <c r="E40" s="75" t="s">
        <v>59</v>
      </c>
      <c r="I40" s="37" t="s">
        <v>60</v>
      </c>
      <c r="J40" s="37"/>
      <c r="K40" s="37"/>
      <c r="L40" s="37"/>
      <c r="M40" s="37"/>
      <c r="N40" s="105"/>
      <c r="O40" s="105"/>
      <c r="P40" s="105"/>
      <c r="Q40" s="105"/>
      <c r="R40" s="105"/>
      <c r="S40" s="105"/>
      <c r="T40" s="105"/>
      <c r="U40" s="105"/>
      <c r="V40" s="105"/>
      <c r="W40" s="105"/>
      <c r="X40" s="105"/>
      <c r="Y40" s="105"/>
      <c r="Z40" s="104"/>
      <c r="AA40" s="105"/>
    </row>
    <row r="41" spans="1:27" ht="20.100000000000001" customHeight="1" x14ac:dyDescent="0.15">
      <c r="A41" s="80"/>
      <c r="B41" s="80"/>
      <c r="C41" s="108"/>
      <c r="D41" s="105"/>
      <c r="E41" s="105"/>
      <c r="F41" s="105"/>
      <c r="G41" s="105"/>
      <c r="H41" s="105"/>
      <c r="I41" s="111"/>
      <c r="J41" s="117" t="s">
        <v>94</v>
      </c>
      <c r="K41" s="107"/>
      <c r="L41" s="107"/>
      <c r="M41" s="107"/>
      <c r="N41" s="107"/>
      <c r="O41" s="107"/>
      <c r="P41" s="107"/>
      <c r="Q41" s="107"/>
      <c r="R41" s="107"/>
      <c r="S41" s="107"/>
      <c r="T41" s="107"/>
      <c r="U41" s="107"/>
      <c r="V41" s="107"/>
      <c r="W41" s="107"/>
      <c r="X41" s="107"/>
      <c r="Y41" s="107"/>
      <c r="Z41" s="118"/>
      <c r="AA41" s="105"/>
    </row>
    <row r="42" spans="1:27" ht="20.100000000000001" customHeight="1" x14ac:dyDescent="0.15">
      <c r="A42" s="80"/>
      <c r="B42" s="80"/>
      <c r="C42" s="119"/>
      <c r="D42" s="120"/>
      <c r="E42" s="120"/>
      <c r="F42" s="120"/>
      <c r="G42" s="120"/>
      <c r="H42" s="120"/>
      <c r="I42" s="121"/>
      <c r="J42" s="121"/>
      <c r="K42" s="122"/>
      <c r="L42" s="121"/>
      <c r="M42" s="121"/>
      <c r="N42" s="121"/>
      <c r="O42" s="121"/>
      <c r="P42" s="121"/>
      <c r="Q42" s="121"/>
      <c r="R42" s="121"/>
      <c r="S42" s="121"/>
      <c r="T42" s="121"/>
      <c r="U42" s="121"/>
      <c r="V42" s="121"/>
      <c r="W42" s="121"/>
      <c r="X42" s="121"/>
      <c r="Y42" s="121"/>
      <c r="Z42" s="123"/>
    </row>
    <row r="43" spans="1:27" ht="15" customHeight="1" x14ac:dyDescent="0.15">
      <c r="A43" s="80"/>
      <c r="B43" s="80"/>
      <c r="C43" s="105"/>
      <c r="D43" s="105"/>
      <c r="E43" s="105"/>
      <c r="F43" s="105"/>
      <c r="G43" s="105"/>
      <c r="H43" s="105"/>
      <c r="I43" s="124"/>
      <c r="J43" s="125"/>
      <c r="K43" s="125"/>
      <c r="L43" s="125"/>
      <c r="M43" s="125"/>
      <c r="N43" s="125"/>
      <c r="O43" s="125"/>
      <c r="P43" s="125"/>
      <c r="Q43" s="125"/>
      <c r="R43" s="125"/>
      <c r="S43" s="125"/>
      <c r="T43" s="125"/>
      <c r="U43" s="125"/>
      <c r="V43" s="125"/>
      <c r="W43" s="125"/>
      <c r="X43" s="125"/>
      <c r="Y43" s="125"/>
      <c r="Z43" s="105"/>
    </row>
    <row r="44" spans="1:27" ht="15.75" hidden="1" customHeight="1" x14ac:dyDescent="0.15">
      <c r="A44" s="80"/>
      <c r="B44" s="80"/>
      <c r="C44" s="105"/>
      <c r="D44" s="105"/>
      <c r="E44" s="105"/>
      <c r="F44" s="105"/>
      <c r="G44" s="105"/>
      <c r="H44" s="105"/>
      <c r="I44" s="125"/>
      <c r="J44" s="105"/>
      <c r="K44" s="105"/>
      <c r="L44" s="105"/>
      <c r="M44" s="105"/>
      <c r="N44" s="105"/>
      <c r="O44" s="105"/>
      <c r="P44" s="105"/>
      <c r="Q44" s="105"/>
      <c r="R44" s="105"/>
      <c r="S44" s="105"/>
      <c r="T44" s="105"/>
      <c r="U44" s="105"/>
      <c r="V44" s="105"/>
      <c r="W44" s="105"/>
      <c r="X44" s="105"/>
      <c r="Y44" s="105"/>
      <c r="Z44" s="105"/>
    </row>
    <row r="45" spans="1:27" ht="15.75" hidden="1" customHeight="1" x14ac:dyDescent="0.15">
      <c r="A45" s="80"/>
      <c r="B45" s="80"/>
      <c r="C45" s="105"/>
      <c r="D45" s="105"/>
      <c r="E45" s="105"/>
      <c r="F45" s="105"/>
      <c r="G45" s="105"/>
      <c r="H45" s="105"/>
      <c r="I45" s="125"/>
      <c r="J45" s="105"/>
      <c r="K45" s="105"/>
      <c r="L45" s="105"/>
      <c r="M45" s="105"/>
      <c r="N45" s="105"/>
      <c r="O45" s="105"/>
      <c r="P45" s="105"/>
      <c r="Q45" s="105"/>
      <c r="R45" s="105"/>
      <c r="S45" s="105"/>
      <c r="T45" s="105"/>
      <c r="U45" s="105"/>
      <c r="V45" s="105"/>
      <c r="W45" s="105"/>
      <c r="X45" s="105"/>
      <c r="Y45" s="105"/>
      <c r="Z45" s="105"/>
    </row>
    <row r="46" spans="1:27" ht="15.75" hidden="1" customHeight="1" x14ac:dyDescent="0.15">
      <c r="A46" s="80"/>
      <c r="B46" s="80"/>
      <c r="C46" s="105"/>
      <c r="D46" s="105"/>
      <c r="E46" s="105"/>
      <c r="F46" s="105"/>
      <c r="G46" s="105"/>
      <c r="H46" s="105"/>
      <c r="I46" s="125"/>
      <c r="J46" s="105"/>
      <c r="K46" s="105"/>
      <c r="L46" s="105"/>
      <c r="M46" s="105"/>
      <c r="N46" s="105"/>
      <c r="O46" s="105"/>
      <c r="P46" s="105"/>
      <c r="Q46" s="105"/>
      <c r="R46" s="105"/>
      <c r="S46" s="105"/>
      <c r="T46" s="105"/>
      <c r="U46" s="105"/>
      <c r="V46" s="105"/>
      <c r="W46" s="105"/>
      <c r="X46" s="105"/>
      <c r="Y46" s="105"/>
      <c r="Z46" s="105"/>
    </row>
    <row r="47" spans="1:27" ht="15.75" hidden="1" customHeight="1" x14ac:dyDescent="0.15">
      <c r="A47" s="80"/>
      <c r="B47" s="80"/>
      <c r="C47" s="105"/>
      <c r="D47" s="105"/>
      <c r="E47" s="105"/>
      <c r="F47" s="105"/>
      <c r="G47" s="105"/>
      <c r="H47" s="105"/>
      <c r="I47" s="125"/>
      <c r="J47" s="105"/>
      <c r="K47" s="105"/>
      <c r="L47" s="105"/>
      <c r="M47" s="105"/>
      <c r="N47" s="105"/>
      <c r="O47" s="105"/>
      <c r="P47" s="105"/>
      <c r="Q47" s="105"/>
      <c r="R47" s="105"/>
      <c r="S47" s="105"/>
      <c r="T47" s="105"/>
      <c r="U47" s="105"/>
      <c r="V47" s="105"/>
      <c r="W47" s="105"/>
      <c r="X47" s="105"/>
      <c r="Y47" s="105"/>
      <c r="Z47" s="105"/>
    </row>
    <row r="48" spans="1:27" ht="15.75" hidden="1" customHeight="1" x14ac:dyDescent="0.15">
      <c r="A48" s="80"/>
      <c r="B48" s="80"/>
      <c r="C48" s="105"/>
      <c r="D48" s="105"/>
      <c r="E48" s="105"/>
      <c r="F48" s="105"/>
      <c r="G48" s="105"/>
      <c r="H48" s="105"/>
      <c r="I48" s="125"/>
      <c r="J48" s="105"/>
      <c r="K48" s="105"/>
      <c r="L48" s="105"/>
      <c r="M48" s="105"/>
      <c r="N48" s="105"/>
      <c r="O48" s="105"/>
      <c r="P48" s="105"/>
      <c r="Q48" s="105"/>
      <c r="R48" s="105"/>
      <c r="S48" s="105"/>
      <c r="T48" s="105"/>
      <c r="U48" s="105"/>
      <c r="V48" s="105"/>
      <c r="W48" s="105"/>
      <c r="X48" s="105"/>
      <c r="Y48" s="105"/>
      <c r="Z48" s="105"/>
    </row>
    <row r="49" spans="1:26" ht="15.75" hidden="1" customHeight="1" x14ac:dyDescent="0.15">
      <c r="A49" s="80"/>
      <c r="B49" s="80"/>
      <c r="C49" s="105"/>
      <c r="D49" s="105"/>
      <c r="E49" s="105"/>
      <c r="F49" s="105"/>
      <c r="G49" s="105"/>
      <c r="H49" s="105"/>
      <c r="I49" s="125"/>
      <c r="J49" s="105"/>
      <c r="K49" s="105"/>
      <c r="L49" s="105"/>
      <c r="M49" s="105"/>
      <c r="N49" s="105"/>
      <c r="O49" s="105"/>
      <c r="P49" s="105"/>
      <c r="Q49" s="105"/>
      <c r="R49" s="105"/>
      <c r="S49" s="105"/>
      <c r="T49" s="105"/>
      <c r="U49" s="105"/>
      <c r="V49" s="105"/>
      <c r="W49" s="105"/>
      <c r="X49" s="105"/>
      <c r="Y49" s="105"/>
      <c r="Z49" s="105"/>
    </row>
    <row r="50" spans="1:26" ht="15.75" hidden="1" customHeight="1" x14ac:dyDescent="0.15">
      <c r="A50" s="80"/>
      <c r="B50" s="80"/>
      <c r="C50" s="105"/>
      <c r="D50" s="105"/>
      <c r="E50" s="105"/>
      <c r="F50" s="105"/>
      <c r="G50" s="105"/>
      <c r="H50" s="105"/>
      <c r="I50" s="125"/>
      <c r="J50" s="105"/>
      <c r="K50" s="105"/>
      <c r="L50" s="105"/>
      <c r="M50" s="105"/>
      <c r="N50" s="105"/>
      <c r="O50" s="105"/>
      <c r="P50" s="105"/>
      <c r="Q50" s="105"/>
      <c r="R50" s="105"/>
      <c r="S50" s="105"/>
      <c r="T50" s="105"/>
      <c r="U50" s="105"/>
      <c r="V50" s="105"/>
      <c r="W50" s="105"/>
      <c r="X50" s="105"/>
      <c r="Y50" s="105"/>
      <c r="Z50" s="105"/>
    </row>
    <row r="51" spans="1:26" ht="15.75" hidden="1" customHeight="1" x14ac:dyDescent="0.15">
      <c r="A51" s="80"/>
      <c r="B51" s="80"/>
      <c r="C51" s="105"/>
      <c r="D51" s="105"/>
      <c r="E51" s="105"/>
      <c r="F51" s="105"/>
      <c r="G51" s="105"/>
      <c r="H51" s="105"/>
      <c r="I51" s="125"/>
      <c r="J51" s="105"/>
      <c r="K51" s="105"/>
      <c r="L51" s="105"/>
      <c r="M51" s="105"/>
      <c r="N51" s="105"/>
      <c r="O51" s="105"/>
      <c r="P51" s="105"/>
      <c r="Q51" s="105"/>
      <c r="R51" s="105"/>
      <c r="S51" s="105"/>
      <c r="T51" s="105"/>
      <c r="U51" s="105"/>
      <c r="V51" s="105"/>
      <c r="W51" s="105"/>
      <c r="X51" s="105"/>
      <c r="Y51" s="105"/>
      <c r="Z51" s="105"/>
    </row>
    <row r="52" spans="1:26" ht="15.75" hidden="1" customHeight="1" x14ac:dyDescent="0.15">
      <c r="A52" s="80"/>
      <c r="B52" s="80"/>
      <c r="C52" s="105"/>
      <c r="D52" s="105"/>
      <c r="E52" s="105"/>
      <c r="F52" s="105"/>
      <c r="G52" s="105"/>
      <c r="H52" s="105"/>
      <c r="I52" s="125"/>
      <c r="J52" s="105"/>
      <c r="K52" s="105"/>
      <c r="L52" s="105"/>
      <c r="M52" s="105"/>
      <c r="N52" s="105"/>
      <c r="O52" s="105"/>
      <c r="P52" s="105"/>
      <c r="Q52" s="105"/>
      <c r="R52" s="105"/>
      <c r="S52" s="105"/>
      <c r="T52" s="105"/>
      <c r="U52" s="105"/>
      <c r="V52" s="105"/>
      <c r="W52" s="105"/>
      <c r="X52" s="105"/>
      <c r="Y52" s="105"/>
      <c r="Z52" s="105"/>
    </row>
    <row r="53" spans="1:26" ht="15.75" hidden="1" customHeight="1" x14ac:dyDescent="0.15">
      <c r="A53" s="80"/>
      <c r="B53" s="80"/>
      <c r="C53" s="105"/>
      <c r="D53" s="105"/>
      <c r="E53" s="105"/>
      <c r="F53" s="105"/>
      <c r="G53" s="105"/>
      <c r="H53" s="105"/>
      <c r="I53" s="125"/>
      <c r="J53" s="105"/>
      <c r="K53" s="105"/>
      <c r="L53" s="105"/>
      <c r="M53" s="105"/>
      <c r="N53" s="105"/>
      <c r="O53" s="105"/>
      <c r="P53" s="105"/>
      <c r="Q53" s="105"/>
      <c r="R53" s="105"/>
      <c r="S53" s="105"/>
      <c r="T53" s="105"/>
      <c r="U53" s="105"/>
      <c r="V53" s="105"/>
      <c r="W53" s="105"/>
      <c r="X53" s="105"/>
      <c r="Y53" s="105"/>
      <c r="Z53" s="105"/>
    </row>
    <row r="54" spans="1:26" ht="15.75" hidden="1" customHeight="1" x14ac:dyDescent="0.15">
      <c r="A54" s="80"/>
      <c r="B54" s="80"/>
      <c r="C54" s="105"/>
      <c r="D54" s="105"/>
      <c r="E54" s="105"/>
      <c r="F54" s="105"/>
      <c r="G54" s="105"/>
      <c r="H54" s="105"/>
      <c r="I54" s="125"/>
      <c r="J54" s="105"/>
      <c r="K54" s="105"/>
      <c r="L54" s="105"/>
      <c r="M54" s="105"/>
      <c r="N54" s="105"/>
      <c r="O54" s="105"/>
      <c r="P54" s="105"/>
      <c r="Q54" s="105"/>
      <c r="R54" s="105"/>
      <c r="S54" s="105"/>
      <c r="T54" s="105"/>
      <c r="U54" s="105"/>
      <c r="V54" s="105"/>
      <c r="W54" s="105"/>
      <c r="X54" s="105"/>
      <c r="Y54" s="105"/>
      <c r="Z54" s="105"/>
    </row>
    <row r="55" spans="1:26" ht="15.75" hidden="1" customHeight="1" x14ac:dyDescent="0.15">
      <c r="A55" s="80"/>
      <c r="B55" s="80"/>
      <c r="C55" s="105"/>
      <c r="D55" s="105"/>
      <c r="E55" s="105"/>
      <c r="F55" s="105"/>
      <c r="G55" s="105"/>
      <c r="H55" s="105"/>
      <c r="I55" s="125"/>
      <c r="J55" s="105"/>
      <c r="K55" s="105"/>
      <c r="L55" s="105"/>
      <c r="M55" s="105"/>
      <c r="N55" s="105"/>
      <c r="O55" s="105"/>
      <c r="P55" s="105"/>
      <c r="Q55" s="105"/>
      <c r="R55" s="105"/>
      <c r="S55" s="105"/>
      <c r="T55" s="105"/>
      <c r="U55" s="105"/>
      <c r="V55" s="105"/>
      <c r="W55" s="105"/>
      <c r="X55" s="105"/>
      <c r="Y55" s="105"/>
      <c r="Z55" s="105"/>
    </row>
    <row r="56" spans="1:26" ht="15.75" hidden="1" customHeight="1" x14ac:dyDescent="0.15">
      <c r="A56" s="80"/>
      <c r="B56" s="80"/>
      <c r="C56" s="105"/>
      <c r="D56" s="105"/>
      <c r="E56" s="105"/>
      <c r="F56" s="105"/>
      <c r="G56" s="105"/>
      <c r="H56" s="105"/>
      <c r="I56" s="125"/>
      <c r="J56" s="105"/>
      <c r="K56" s="105"/>
      <c r="L56" s="105"/>
      <c r="M56" s="105"/>
      <c r="N56" s="105"/>
      <c r="O56" s="105"/>
      <c r="P56" s="105"/>
      <c r="Q56" s="105"/>
      <c r="R56" s="105"/>
      <c r="S56" s="105"/>
      <c r="T56" s="105"/>
      <c r="U56" s="105"/>
      <c r="V56" s="105"/>
      <c r="W56" s="105"/>
      <c r="X56" s="105"/>
      <c r="Y56" s="105"/>
      <c r="Z56" s="105"/>
    </row>
    <row r="57" spans="1:26" ht="15.75" hidden="1" customHeight="1" x14ac:dyDescent="0.15">
      <c r="A57" s="80"/>
      <c r="B57" s="80"/>
      <c r="C57" s="105"/>
      <c r="D57" s="105"/>
      <c r="E57" s="105"/>
      <c r="F57" s="105"/>
      <c r="G57" s="105"/>
      <c r="H57" s="105"/>
      <c r="I57" s="125"/>
      <c r="J57" s="105"/>
      <c r="K57" s="105"/>
      <c r="L57" s="105"/>
      <c r="M57" s="105"/>
      <c r="N57" s="105"/>
      <c r="O57" s="105"/>
      <c r="P57" s="105"/>
      <c r="Q57" s="105"/>
      <c r="R57" s="105"/>
      <c r="S57" s="105"/>
      <c r="T57" s="105"/>
      <c r="U57" s="105"/>
      <c r="V57" s="105"/>
      <c r="W57" s="105"/>
      <c r="X57" s="105"/>
      <c r="Y57" s="105"/>
      <c r="Z57" s="105"/>
    </row>
    <row r="58" spans="1:26" ht="15.75" hidden="1" customHeight="1" x14ac:dyDescent="0.15">
      <c r="A58" s="80"/>
      <c r="B58" s="80"/>
      <c r="C58" s="105"/>
      <c r="D58" s="105"/>
      <c r="E58" s="105"/>
      <c r="F58" s="105"/>
      <c r="G58" s="105"/>
      <c r="H58" s="105"/>
      <c r="I58" s="125"/>
      <c r="J58" s="105"/>
      <c r="K58" s="105"/>
      <c r="L58" s="105"/>
      <c r="M58" s="105"/>
      <c r="N58" s="105"/>
      <c r="O58" s="105"/>
      <c r="P58" s="105"/>
      <c r="Q58" s="105"/>
      <c r="R58" s="105"/>
      <c r="S58" s="105"/>
      <c r="T58" s="105"/>
      <c r="U58" s="105"/>
      <c r="V58" s="105"/>
      <c r="W58" s="105"/>
      <c r="X58" s="105"/>
      <c r="Y58" s="105"/>
      <c r="Z58" s="105"/>
    </row>
    <row r="59" spans="1:26" ht="15" customHeight="1" x14ac:dyDescent="0.15">
      <c r="A59" s="80"/>
      <c r="B59" s="80"/>
      <c r="C59" s="105"/>
      <c r="D59" s="105"/>
      <c r="E59" s="105"/>
      <c r="F59" s="105"/>
      <c r="G59" s="105"/>
      <c r="H59" s="105"/>
      <c r="I59" s="125"/>
      <c r="J59" s="105"/>
      <c r="K59" s="105"/>
      <c r="L59" s="105"/>
      <c r="M59" s="105"/>
      <c r="N59" s="105"/>
      <c r="O59" s="105"/>
      <c r="P59" s="105"/>
      <c r="Q59" s="105"/>
      <c r="R59" s="105"/>
      <c r="S59" s="105"/>
      <c r="T59" s="105"/>
      <c r="U59" s="105"/>
      <c r="V59" s="105"/>
      <c r="W59" s="105"/>
      <c r="X59" s="105"/>
      <c r="Y59" s="105"/>
      <c r="Z59" s="105"/>
    </row>
    <row r="60" spans="1:26" ht="20.100000000000001" customHeight="1" x14ac:dyDescent="0.15">
      <c r="A60" s="80"/>
      <c r="B60" s="80"/>
      <c r="C60" s="92" t="s">
        <v>61</v>
      </c>
      <c r="D60" s="93"/>
      <c r="E60" s="93"/>
      <c r="F60" s="93"/>
      <c r="G60" s="93"/>
      <c r="H60" s="94"/>
      <c r="I60" s="126"/>
    </row>
    <row r="61" spans="1:26" ht="15" customHeight="1" x14ac:dyDescent="0.15">
      <c r="A61" s="80"/>
      <c r="B61" s="80"/>
      <c r="C61" s="95"/>
      <c r="D61" s="96"/>
      <c r="E61" s="96"/>
      <c r="F61" s="96"/>
      <c r="G61" s="96"/>
      <c r="H61" s="96"/>
      <c r="I61" s="97"/>
      <c r="J61" s="97"/>
      <c r="K61" s="97"/>
      <c r="L61" s="97"/>
      <c r="M61" s="97"/>
      <c r="N61" s="97"/>
      <c r="O61" s="97"/>
      <c r="P61" s="97"/>
      <c r="Q61" s="97"/>
      <c r="R61" s="97"/>
      <c r="S61" s="97"/>
      <c r="T61" s="97"/>
      <c r="U61" s="97"/>
      <c r="V61" s="97"/>
      <c r="W61" s="97"/>
      <c r="X61" s="97"/>
      <c r="Y61" s="97"/>
      <c r="Z61" s="98"/>
    </row>
    <row r="62" spans="1:26" ht="20.100000000000001" customHeight="1" x14ac:dyDescent="0.15">
      <c r="A62" s="80"/>
      <c r="B62" s="80"/>
      <c r="C62" s="95"/>
      <c r="D62" s="127" t="s">
        <v>62</v>
      </c>
      <c r="E62" s="127"/>
      <c r="F62" s="127"/>
      <c r="G62" s="127"/>
      <c r="H62" s="127"/>
      <c r="I62" s="127"/>
      <c r="J62" s="127"/>
      <c r="K62" s="127"/>
      <c r="L62" s="127"/>
      <c r="M62" s="127"/>
      <c r="N62" s="127"/>
      <c r="O62" s="127"/>
      <c r="P62" s="127"/>
      <c r="Q62" s="127"/>
      <c r="R62" s="127"/>
      <c r="S62" s="127"/>
      <c r="T62" s="127"/>
      <c r="U62" s="127"/>
      <c r="V62" s="127"/>
      <c r="W62" s="127"/>
      <c r="X62" s="127"/>
      <c r="Y62" s="127"/>
      <c r="Z62" s="104"/>
    </row>
    <row r="63" spans="1:26" ht="20.100000000000001" customHeight="1" x14ac:dyDescent="0.15">
      <c r="A63" s="80">
        <f>IF(AND($I63&lt;&gt;"しない", $I63&lt;&gt;"する"), 1001, 0)</f>
        <v>1001</v>
      </c>
      <c r="B63" s="80"/>
      <c r="C63" s="99"/>
      <c r="D63" s="100">
        <v>1</v>
      </c>
      <c r="E63" s="105" t="s">
        <v>63</v>
      </c>
      <c r="F63" s="105"/>
      <c r="G63" s="105"/>
      <c r="H63" s="105"/>
      <c r="I63" s="37"/>
      <c r="J63" s="37"/>
      <c r="K63" s="37"/>
      <c r="L63" s="37"/>
      <c r="M63" s="37"/>
      <c r="N63" s="105"/>
      <c r="O63" s="105"/>
      <c r="P63" s="105"/>
      <c r="Q63" s="105"/>
      <c r="R63" s="105"/>
      <c r="S63" s="105"/>
      <c r="T63" s="105"/>
      <c r="U63" s="105"/>
      <c r="V63" s="105"/>
      <c r="W63" s="105"/>
      <c r="X63" s="105"/>
      <c r="Y63" s="105"/>
      <c r="Z63" s="104"/>
    </row>
    <row r="64" spans="1:26" ht="20.100000000000001" customHeight="1" x14ac:dyDescent="0.15">
      <c r="A64" s="80"/>
      <c r="B64" s="80"/>
      <c r="C64" s="99"/>
      <c r="D64" s="105"/>
      <c r="E64" s="105"/>
      <c r="F64" s="105"/>
      <c r="G64" s="105"/>
      <c r="H64" s="105"/>
      <c r="I64" s="111"/>
      <c r="J64" s="107" t="s">
        <v>16</v>
      </c>
      <c r="K64" s="106"/>
      <c r="L64" s="106"/>
      <c r="M64" s="106"/>
      <c r="N64" s="106"/>
      <c r="O64" s="106"/>
      <c r="P64" s="106"/>
      <c r="Q64" s="106"/>
      <c r="R64" s="106"/>
      <c r="S64" s="106"/>
      <c r="T64" s="106"/>
      <c r="U64" s="106"/>
      <c r="V64" s="106"/>
      <c r="W64" s="106"/>
      <c r="X64" s="106"/>
      <c r="Y64" s="106"/>
      <c r="Z64" s="104"/>
    </row>
    <row r="65" spans="1:26" ht="20.100000000000001" hidden="1" customHeight="1" x14ac:dyDescent="0.15">
      <c r="A65" s="80"/>
      <c r="B65" s="80"/>
      <c r="C65" s="99"/>
      <c r="D65" s="105"/>
      <c r="E65" s="105"/>
      <c r="F65" s="105"/>
      <c r="G65" s="105"/>
      <c r="H65" s="105"/>
      <c r="I65" s="111"/>
      <c r="J65" s="106"/>
      <c r="K65" s="106"/>
      <c r="L65" s="106"/>
      <c r="M65" s="106"/>
      <c r="N65" s="106"/>
      <c r="O65" s="106"/>
      <c r="P65" s="106"/>
      <c r="Q65" s="106"/>
      <c r="R65" s="106"/>
      <c r="S65" s="106"/>
      <c r="T65" s="106"/>
      <c r="U65" s="106"/>
      <c r="V65" s="106"/>
      <c r="W65" s="106"/>
      <c r="X65" s="106"/>
      <c r="Y65" s="106"/>
      <c r="Z65" s="104"/>
    </row>
    <row r="66" spans="1:26" ht="20.100000000000001" hidden="1" customHeight="1" x14ac:dyDescent="0.15">
      <c r="A66" s="80"/>
      <c r="B66" s="80"/>
      <c r="C66" s="99"/>
      <c r="D66" s="105"/>
      <c r="E66" s="105"/>
      <c r="F66" s="105"/>
      <c r="G66" s="105"/>
      <c r="H66" s="105"/>
      <c r="I66" s="111"/>
      <c r="J66" s="106"/>
      <c r="K66" s="106"/>
      <c r="L66" s="106"/>
      <c r="M66" s="106"/>
      <c r="N66" s="106"/>
      <c r="O66" s="106"/>
      <c r="P66" s="106"/>
      <c r="Q66" s="106"/>
      <c r="R66" s="106"/>
      <c r="S66" s="106"/>
      <c r="T66" s="106"/>
      <c r="U66" s="106"/>
      <c r="V66" s="106"/>
      <c r="W66" s="106"/>
      <c r="X66" s="106"/>
      <c r="Y66" s="106"/>
      <c r="Z66" s="104"/>
    </row>
    <row r="67" spans="1:26" ht="20.100000000000001" hidden="1" customHeight="1" x14ac:dyDescent="0.15">
      <c r="A67" s="80"/>
      <c r="B67" s="80"/>
      <c r="C67" s="99"/>
      <c r="D67" s="105"/>
      <c r="E67" s="105"/>
      <c r="F67" s="105"/>
      <c r="G67" s="105"/>
      <c r="H67" s="105"/>
      <c r="I67" s="111"/>
      <c r="J67" s="106"/>
      <c r="K67" s="106"/>
      <c r="L67" s="106"/>
      <c r="M67" s="106"/>
      <c r="N67" s="106"/>
      <c r="O67" s="106"/>
      <c r="P67" s="106"/>
      <c r="Q67" s="106"/>
      <c r="R67" s="106"/>
      <c r="S67" s="106"/>
      <c r="T67" s="106"/>
      <c r="U67" s="106"/>
      <c r="V67" s="106"/>
      <c r="W67" s="106"/>
      <c r="X67" s="106"/>
      <c r="Y67" s="106"/>
      <c r="Z67" s="104"/>
    </row>
    <row r="68" spans="1:26" ht="20.100000000000001" hidden="1" customHeight="1" x14ac:dyDescent="0.15">
      <c r="A68" s="80"/>
      <c r="B68" s="80"/>
      <c r="C68" s="99"/>
      <c r="D68" s="105"/>
      <c r="E68" s="105"/>
      <c r="F68" s="105"/>
      <c r="G68" s="105"/>
      <c r="H68" s="105"/>
      <c r="I68" s="111"/>
      <c r="J68" s="106"/>
      <c r="K68" s="106"/>
      <c r="L68" s="106"/>
      <c r="M68" s="106"/>
      <c r="N68" s="106"/>
      <c r="O68" s="106"/>
      <c r="P68" s="106"/>
      <c r="Q68" s="106"/>
      <c r="R68" s="106"/>
      <c r="S68" s="106"/>
      <c r="T68" s="106"/>
      <c r="U68" s="106"/>
      <c r="V68" s="106"/>
      <c r="W68" s="106"/>
      <c r="X68" s="106"/>
      <c r="Y68" s="106"/>
      <c r="Z68" s="104"/>
    </row>
    <row r="69" spans="1:26" ht="20.100000000000001" customHeight="1" x14ac:dyDescent="0.15">
      <c r="A69" s="80">
        <f>IF(OR(AND($I63="する",TRIM($I69)=""),AND($I63="しない",NOT(ISBLANK($I69)))), 1001, 0)</f>
        <v>0</v>
      </c>
      <c r="B69" s="80"/>
      <c r="C69" s="99"/>
      <c r="D69" s="100">
        <v>2</v>
      </c>
      <c r="E69" s="75" t="s">
        <v>42</v>
      </c>
      <c r="I69" s="41"/>
      <c r="J69" s="42"/>
      <c r="K69" s="42"/>
      <c r="L69" s="42"/>
      <c r="M69" s="42"/>
      <c r="N69" s="105"/>
      <c r="O69" s="105"/>
      <c r="P69" s="105"/>
      <c r="Q69" s="105"/>
      <c r="R69" s="105"/>
      <c r="S69" s="105"/>
      <c r="T69" s="105"/>
      <c r="U69" s="105"/>
      <c r="V69" s="105"/>
      <c r="W69" s="105"/>
      <c r="X69" s="105"/>
      <c r="Y69" s="105"/>
      <c r="Z69" s="104"/>
    </row>
    <row r="70" spans="1:26" ht="20.100000000000001" customHeight="1" x14ac:dyDescent="0.15">
      <c r="A70" s="80"/>
      <c r="B70" s="80"/>
      <c r="C70" s="99"/>
      <c r="D70" s="100"/>
      <c r="E70" s="105"/>
      <c r="F70" s="105"/>
      <c r="G70" s="105"/>
      <c r="H70" s="105"/>
      <c r="I70" s="102"/>
      <c r="J70" s="107" t="s">
        <v>172</v>
      </c>
      <c r="K70" s="106"/>
      <c r="L70" s="106"/>
      <c r="M70" s="106"/>
      <c r="N70" s="106"/>
      <c r="O70" s="106"/>
      <c r="P70" s="106"/>
      <c r="Q70" s="106"/>
      <c r="R70" s="106"/>
      <c r="S70" s="106"/>
      <c r="T70" s="106"/>
      <c r="U70" s="106"/>
      <c r="V70" s="106"/>
      <c r="W70" s="106"/>
      <c r="X70" s="106"/>
      <c r="Y70" s="106"/>
      <c r="Z70" s="104"/>
    </row>
    <row r="71" spans="1:26" ht="20.100000000000001" customHeight="1" x14ac:dyDescent="0.15">
      <c r="A71" s="80">
        <f>IF(OR(AND($I63="する",AND($I71&lt;&gt;"", OR(ISERROR(FIND("@"&amp;LEFT($I71,3)&amp;"@", 都道府県3))=FALSE, ISERROR(FIND("@"&amp;LEFT($I71,4)&amp;"@",都道府県4))=FALSE))=FALSE),AND($I63="しない",NOT(ISBLANK($I71)))), 1001, 0)</f>
        <v>0</v>
      </c>
      <c r="B71" s="80"/>
      <c r="C71" s="99"/>
      <c r="D71" s="100">
        <v>3</v>
      </c>
      <c r="E71" s="75" t="s">
        <v>43</v>
      </c>
      <c r="I71" s="43"/>
      <c r="J71" s="43"/>
      <c r="K71" s="43"/>
      <c r="L71" s="43"/>
      <c r="M71" s="43"/>
      <c r="N71" s="43"/>
      <c r="O71" s="43"/>
      <c r="P71" s="43"/>
      <c r="Q71" s="44"/>
      <c r="R71" s="43"/>
      <c r="S71" s="43"/>
      <c r="T71" s="43"/>
      <c r="U71" s="43"/>
      <c r="V71" s="43"/>
      <c r="W71" s="43"/>
      <c r="X71" s="43"/>
      <c r="Y71" s="43"/>
      <c r="Z71" s="104"/>
    </row>
    <row r="72" spans="1:26" ht="20.100000000000001" customHeight="1" x14ac:dyDescent="0.15">
      <c r="A72" s="80"/>
      <c r="B72" s="80"/>
      <c r="C72" s="99"/>
      <c r="D72" s="100"/>
      <c r="E72" s="105"/>
      <c r="F72" s="105"/>
      <c r="G72" s="105"/>
      <c r="H72" s="105"/>
      <c r="I72" s="102"/>
      <c r="J72" s="107" t="s">
        <v>44</v>
      </c>
      <c r="K72" s="106"/>
      <c r="L72" s="106"/>
      <c r="M72" s="106"/>
      <c r="N72" s="106"/>
      <c r="O72" s="106"/>
      <c r="P72" s="106"/>
      <c r="Q72" s="106"/>
      <c r="R72" s="106"/>
      <c r="S72" s="106"/>
      <c r="T72" s="106"/>
      <c r="U72" s="106"/>
      <c r="V72" s="106"/>
      <c r="W72" s="106"/>
      <c r="X72" s="106"/>
      <c r="Y72" s="106"/>
      <c r="Z72" s="104"/>
    </row>
    <row r="73" spans="1:26" ht="20.100000000000001" customHeight="1" x14ac:dyDescent="0.15">
      <c r="A73" s="80">
        <f>IF(OR(AND($I63="する",TRIM($I73)=""),AND($I63="しない",NOT(ISBLANK($I73)))), 1001, 0)</f>
        <v>0</v>
      </c>
      <c r="B73" s="80"/>
      <c r="C73" s="99"/>
      <c r="D73" s="100">
        <v>4</v>
      </c>
      <c r="E73" s="75" t="s">
        <v>45</v>
      </c>
      <c r="I73" s="37"/>
      <c r="J73" s="37"/>
      <c r="K73" s="37"/>
      <c r="L73" s="37"/>
      <c r="M73" s="37"/>
      <c r="N73" s="37"/>
      <c r="O73" s="37"/>
      <c r="P73" s="37"/>
      <c r="Q73" s="38"/>
      <c r="R73" s="37"/>
      <c r="S73" s="37"/>
      <c r="T73" s="37"/>
      <c r="U73" s="37"/>
      <c r="V73" s="37"/>
      <c r="W73" s="37"/>
      <c r="X73" s="37"/>
      <c r="Y73" s="37"/>
      <c r="Z73" s="104"/>
    </row>
    <row r="74" spans="1:26" ht="30" customHeight="1" x14ac:dyDescent="0.15">
      <c r="A74" s="80"/>
      <c r="B74" s="80"/>
      <c r="C74" s="108"/>
      <c r="D74" s="105"/>
      <c r="I74" s="102"/>
      <c r="J74" s="128" t="s">
        <v>170</v>
      </c>
      <c r="K74" s="128"/>
      <c r="L74" s="128"/>
      <c r="M74" s="128"/>
      <c r="N74" s="128"/>
      <c r="O74" s="128"/>
      <c r="P74" s="128"/>
      <c r="Q74" s="128"/>
      <c r="R74" s="128"/>
      <c r="S74" s="128"/>
      <c r="T74" s="128"/>
      <c r="U74" s="128"/>
      <c r="V74" s="128"/>
      <c r="W74" s="128"/>
      <c r="X74" s="128"/>
      <c r="Y74" s="128"/>
      <c r="Z74" s="104"/>
    </row>
    <row r="75" spans="1:26" ht="20.100000000000001" customHeight="1" x14ac:dyDescent="0.15">
      <c r="A75" s="80">
        <f>IF(OR(AND($I63="する",TRIM($I75)=""),AND($I63="しない",NOT(ISBLANK($I75)))), 1001, 0)</f>
        <v>0</v>
      </c>
      <c r="B75" s="80"/>
      <c r="C75" s="99"/>
      <c r="D75" s="100">
        <v>5</v>
      </c>
      <c r="E75" s="75" t="s">
        <v>46</v>
      </c>
      <c r="I75" s="37"/>
      <c r="J75" s="37"/>
      <c r="K75" s="37"/>
      <c r="L75" s="37"/>
      <c r="M75" s="37"/>
      <c r="N75" s="37"/>
      <c r="O75" s="37"/>
      <c r="P75" s="37"/>
      <c r="Q75" s="37"/>
      <c r="R75" s="37"/>
      <c r="S75" s="37"/>
      <c r="T75" s="37"/>
      <c r="U75" s="37"/>
      <c r="V75" s="37"/>
      <c r="W75" s="37"/>
      <c r="X75" s="37"/>
      <c r="Y75" s="37"/>
      <c r="Z75" s="104"/>
    </row>
    <row r="76" spans="1:26" ht="30" customHeight="1" x14ac:dyDescent="0.15">
      <c r="A76" s="80"/>
      <c r="B76" s="80"/>
      <c r="C76" s="108"/>
      <c r="D76" s="105"/>
      <c r="E76" s="105"/>
      <c r="F76" s="105"/>
      <c r="G76" s="105"/>
      <c r="H76" s="105"/>
      <c r="I76" s="102"/>
      <c r="J76" s="128" t="s">
        <v>169</v>
      </c>
      <c r="K76" s="128"/>
      <c r="L76" s="128"/>
      <c r="M76" s="128"/>
      <c r="N76" s="128"/>
      <c r="O76" s="128"/>
      <c r="P76" s="128"/>
      <c r="Q76" s="128"/>
      <c r="R76" s="128"/>
      <c r="S76" s="128"/>
      <c r="T76" s="128"/>
      <c r="U76" s="128"/>
      <c r="V76" s="128"/>
      <c r="W76" s="128"/>
      <c r="X76" s="128"/>
      <c r="Y76" s="128"/>
      <c r="Z76" s="104"/>
    </row>
    <row r="77" spans="1:26" ht="20.100000000000001" customHeight="1" x14ac:dyDescent="0.15">
      <c r="A77" s="80">
        <f>IF(OR(AND($I63="する",TRIM($I77)=""),AND($I63="しない",NOT(ISBLANK($I77)))), 1001, 0)</f>
        <v>0</v>
      </c>
      <c r="B77" s="80"/>
      <c r="C77" s="99"/>
      <c r="D77" s="100">
        <v>6</v>
      </c>
      <c r="E77" s="75" t="s">
        <v>64</v>
      </c>
      <c r="I77" s="37"/>
      <c r="J77" s="37"/>
      <c r="K77" s="37"/>
      <c r="L77" s="37"/>
      <c r="M77" s="37"/>
      <c r="N77" s="37"/>
      <c r="O77" s="37"/>
      <c r="P77" s="37"/>
      <c r="Q77" s="37"/>
      <c r="R77" s="37"/>
      <c r="S77" s="37"/>
      <c r="T77" s="37"/>
      <c r="U77" s="37"/>
      <c r="V77" s="37"/>
      <c r="W77" s="37"/>
      <c r="X77" s="37"/>
      <c r="Y77" s="37"/>
      <c r="Z77" s="104"/>
    </row>
    <row r="78" spans="1:26" ht="20.100000000000001" customHeight="1" x14ac:dyDescent="0.15">
      <c r="A78" s="80"/>
      <c r="B78" s="80"/>
      <c r="C78" s="108"/>
      <c r="D78" s="105"/>
      <c r="E78" s="105"/>
      <c r="F78" s="105"/>
      <c r="G78" s="105"/>
      <c r="H78" s="105"/>
      <c r="I78" s="102"/>
      <c r="J78" s="117" t="s">
        <v>65</v>
      </c>
      <c r="K78" s="106"/>
      <c r="L78" s="106"/>
      <c r="M78" s="106"/>
      <c r="N78" s="106"/>
      <c r="O78" s="106"/>
      <c r="P78" s="106"/>
      <c r="Q78" s="106"/>
      <c r="R78" s="106"/>
      <c r="S78" s="106"/>
      <c r="T78" s="106"/>
      <c r="U78" s="106"/>
      <c r="V78" s="106"/>
      <c r="W78" s="106"/>
      <c r="X78" s="106"/>
      <c r="Y78" s="106"/>
      <c r="Z78" s="104"/>
    </row>
    <row r="79" spans="1:26" ht="20.100000000000001" customHeight="1" x14ac:dyDescent="0.15">
      <c r="A79" s="80">
        <f>IF(OR(AND($I63="する",OR(TRIM($I79)="", NOT(OR(IFERROR(SEARCH(" ",$I79),0)&gt;0, IFERROR(SEARCH("　",$I79),0)&gt;0)))),AND($I63="しない",NOT(ISBLANK($I79)))), 1001, 0)</f>
        <v>0</v>
      </c>
      <c r="B79" s="80"/>
      <c r="C79" s="99"/>
      <c r="D79" s="100">
        <v>7</v>
      </c>
      <c r="E79" s="75" t="s">
        <v>66</v>
      </c>
      <c r="I79" s="37"/>
      <c r="J79" s="37"/>
      <c r="K79" s="37"/>
      <c r="L79" s="37"/>
      <c r="M79" s="37"/>
      <c r="N79" s="37"/>
      <c r="O79" s="37"/>
      <c r="P79" s="37"/>
      <c r="Q79" s="37"/>
      <c r="R79" s="37"/>
      <c r="S79" s="37"/>
      <c r="T79" s="37"/>
      <c r="U79" s="37"/>
      <c r="V79" s="37"/>
      <c r="W79" s="37"/>
      <c r="X79" s="37"/>
      <c r="Y79" s="37"/>
      <c r="Z79" s="104"/>
    </row>
    <row r="80" spans="1:26" ht="20.100000000000001" customHeight="1" x14ac:dyDescent="0.15">
      <c r="A80" s="80"/>
      <c r="B80" s="80"/>
      <c r="C80" s="108"/>
      <c r="D80" s="105"/>
      <c r="E80" s="129" t="s">
        <v>67</v>
      </c>
      <c r="F80" s="105"/>
      <c r="G80" s="105"/>
      <c r="H80" s="105"/>
      <c r="I80" s="111"/>
      <c r="J80" s="107" t="s">
        <v>50</v>
      </c>
      <c r="K80" s="107"/>
      <c r="L80" s="107"/>
      <c r="M80" s="107"/>
      <c r="N80" s="107"/>
      <c r="O80" s="107"/>
      <c r="P80" s="107"/>
      <c r="Q80" s="107"/>
      <c r="R80" s="107"/>
      <c r="S80" s="107"/>
      <c r="T80" s="107"/>
      <c r="U80" s="107"/>
      <c r="V80" s="107"/>
      <c r="W80" s="107"/>
      <c r="X80" s="107"/>
      <c r="Y80" s="107"/>
      <c r="Z80" s="104"/>
    </row>
    <row r="81" spans="1:27" ht="20.100000000000001" customHeight="1" x14ac:dyDescent="0.15">
      <c r="A81" s="80">
        <f>IF(OR(AND($I63="する",OR(TRIM($I81)="", NOT(OR(IFERROR(SEARCH(" ",$I81),0)&gt;0, IFERROR(SEARCH("　",$I81),0)&gt;0)))),AND($I63="しない",NOT(ISBLANK($I81)))), 1001, 0)</f>
        <v>0</v>
      </c>
      <c r="B81" s="80"/>
      <c r="C81" s="99"/>
      <c r="D81" s="100">
        <v>8</v>
      </c>
      <c r="E81" s="75" t="s">
        <v>66</v>
      </c>
      <c r="I81" s="37"/>
      <c r="J81" s="37"/>
      <c r="K81" s="37"/>
      <c r="L81" s="37"/>
      <c r="M81" s="37"/>
      <c r="N81" s="37"/>
      <c r="O81" s="37"/>
      <c r="P81" s="37"/>
      <c r="Q81" s="37"/>
      <c r="R81" s="37"/>
      <c r="S81" s="37"/>
      <c r="T81" s="37"/>
      <c r="U81" s="37"/>
      <c r="V81" s="37"/>
      <c r="W81" s="37"/>
      <c r="X81" s="37"/>
      <c r="Y81" s="37"/>
      <c r="Z81" s="104"/>
    </row>
    <row r="82" spans="1:27" ht="20.100000000000001" customHeight="1" x14ac:dyDescent="0.15">
      <c r="A82" s="80"/>
      <c r="B82" s="80"/>
      <c r="C82" s="108"/>
      <c r="D82" s="105"/>
      <c r="E82" s="105"/>
      <c r="F82" s="105"/>
      <c r="G82" s="105"/>
      <c r="H82" s="105"/>
      <c r="I82" s="111"/>
      <c r="J82" s="107" t="s">
        <v>52</v>
      </c>
      <c r="K82" s="107"/>
      <c r="L82" s="107"/>
      <c r="M82" s="107"/>
      <c r="N82" s="107"/>
      <c r="O82" s="107"/>
      <c r="P82" s="107"/>
      <c r="Q82" s="107"/>
      <c r="R82" s="107"/>
      <c r="S82" s="107"/>
      <c r="T82" s="107"/>
      <c r="U82" s="107"/>
      <c r="V82" s="107"/>
      <c r="W82" s="107"/>
      <c r="X82" s="107"/>
      <c r="Y82" s="107"/>
      <c r="Z82" s="104"/>
    </row>
    <row r="83" spans="1:27" ht="20.100000000000001" customHeight="1" x14ac:dyDescent="0.15">
      <c r="A83" s="80">
        <f>IF(OR(AND($I63="する",NOT(AND(TRIM($I83)&lt;&gt;"",ISNUMBER(VALUE(SUBSTITUTE($I83,"-",""))),IFERROR(SEARCH("-",$I83),0)&gt;0))), AND($I63="しない",NOT(ISBLANK($I83)))), 1001, 0)</f>
        <v>0</v>
      </c>
      <c r="B83" s="80"/>
      <c r="C83" s="99"/>
      <c r="D83" s="100">
        <v>9</v>
      </c>
      <c r="E83" s="75" t="s">
        <v>53</v>
      </c>
      <c r="I83" s="37"/>
      <c r="J83" s="37"/>
      <c r="K83" s="37"/>
      <c r="L83" s="37"/>
      <c r="M83" s="37"/>
      <c r="O83" s="112" t="s">
        <v>54</v>
      </c>
      <c r="P83" s="1"/>
      <c r="Q83" s="75" t="s">
        <v>55</v>
      </c>
      <c r="Y83" s="106"/>
      <c r="Z83" s="104"/>
    </row>
    <row r="84" spans="1:27" ht="20.100000000000001" customHeight="1" x14ac:dyDescent="0.15">
      <c r="A84" s="80">
        <f>IF(AND($I63="しない",NOT(ISBLANK($P83))), 1001, 0)</f>
        <v>0</v>
      </c>
      <c r="B84" s="80"/>
      <c r="C84" s="108"/>
      <c r="D84" s="105"/>
      <c r="E84" s="105"/>
      <c r="F84" s="105"/>
      <c r="G84" s="105"/>
      <c r="H84" s="105"/>
      <c r="I84" s="102"/>
      <c r="J84" s="107" t="s">
        <v>56</v>
      </c>
      <c r="K84" s="106"/>
      <c r="L84" s="106"/>
      <c r="M84" s="106"/>
      <c r="N84" s="106"/>
      <c r="O84" s="106"/>
      <c r="P84" s="106"/>
      <c r="Q84" s="106"/>
      <c r="R84" s="106"/>
      <c r="S84" s="106"/>
      <c r="T84" s="106"/>
      <c r="U84" s="106"/>
      <c r="V84" s="106"/>
      <c r="W84" s="106"/>
      <c r="X84" s="106"/>
      <c r="Y84" s="106"/>
      <c r="Z84" s="104"/>
    </row>
    <row r="85" spans="1:27" ht="20.100000000000001" customHeight="1" x14ac:dyDescent="0.15">
      <c r="A85" s="80">
        <f>IF(OR(AND($I63="する",AND(TRIM($I85)&lt;&gt;"",NOT(AND(ISNUMBER(VALUE(SUBSTITUTE($I85,"-",""))),IFERROR(SEARCH("-",$I85),0)&gt;0)))), AND($I63="しない",NOT(ISBLANK($I85)))), 1001, 0)</f>
        <v>0</v>
      </c>
      <c r="B85" s="80"/>
      <c r="C85" s="99"/>
      <c r="D85" s="100">
        <v>10</v>
      </c>
      <c r="E85" s="75" t="s">
        <v>57</v>
      </c>
      <c r="I85" s="37"/>
      <c r="J85" s="37"/>
      <c r="K85" s="37"/>
      <c r="L85" s="37"/>
      <c r="M85" s="37"/>
      <c r="N85" s="106"/>
      <c r="O85" s="106"/>
      <c r="P85" s="106"/>
      <c r="Q85" s="106"/>
      <c r="R85" s="106"/>
      <c r="S85" s="106"/>
      <c r="T85" s="106"/>
      <c r="U85" s="106"/>
      <c r="V85" s="106"/>
      <c r="W85" s="106"/>
      <c r="X85" s="106"/>
      <c r="Y85" s="106"/>
      <c r="Z85" s="104"/>
    </row>
    <row r="86" spans="1:27" ht="20.100000000000001" customHeight="1" x14ac:dyDescent="0.15">
      <c r="A86" s="80"/>
      <c r="B86" s="80"/>
      <c r="C86" s="108"/>
      <c r="D86" s="105"/>
      <c r="E86" s="105"/>
      <c r="F86" s="105"/>
      <c r="G86" s="105"/>
      <c r="H86" s="105"/>
      <c r="I86" s="102"/>
      <c r="J86" s="107" t="s">
        <v>56</v>
      </c>
      <c r="K86" s="106"/>
      <c r="L86" s="106"/>
      <c r="M86" s="106"/>
      <c r="N86" s="106"/>
      <c r="O86" s="106"/>
      <c r="P86" s="106"/>
      <c r="Q86" s="106"/>
      <c r="R86" s="106"/>
      <c r="S86" s="106"/>
      <c r="T86" s="106"/>
      <c r="U86" s="106"/>
      <c r="V86" s="106"/>
      <c r="W86" s="106"/>
      <c r="X86" s="106"/>
      <c r="Y86" s="106"/>
      <c r="Z86" s="104"/>
    </row>
    <row r="87" spans="1:27" ht="20.100000000000001" customHeight="1" x14ac:dyDescent="0.15">
      <c r="A87" s="80">
        <f>IF(OR(AND($I63="する",NOT(AND(TRIM($I87)&lt;&gt;"", IFERROR(SEARCH("@",$I87),0)&gt;0))), AND($I63="しない",NOT(ISBLANK($I87)))), 1001, 0)</f>
        <v>0</v>
      </c>
      <c r="B87" s="80"/>
      <c r="C87" s="108"/>
      <c r="D87" s="100">
        <v>11</v>
      </c>
      <c r="E87" s="75" t="s">
        <v>58</v>
      </c>
      <c r="I87" s="37"/>
      <c r="J87" s="37"/>
      <c r="K87" s="37"/>
      <c r="L87" s="37"/>
      <c r="M87" s="37"/>
      <c r="N87" s="37"/>
      <c r="O87" s="37"/>
      <c r="P87" s="37"/>
      <c r="Q87" s="32"/>
      <c r="R87" s="37"/>
      <c r="S87" s="37"/>
      <c r="T87" s="37"/>
      <c r="U87" s="37"/>
      <c r="V87" s="37"/>
      <c r="W87" s="37"/>
      <c r="X87" s="37"/>
      <c r="Y87" s="37"/>
      <c r="Z87" s="104"/>
    </row>
    <row r="88" spans="1:27" ht="20.100000000000001" customHeight="1" x14ac:dyDescent="0.15">
      <c r="A88" s="80"/>
      <c r="B88" s="80"/>
      <c r="C88" s="108"/>
      <c r="D88" s="100"/>
      <c r="I88" s="102"/>
      <c r="J88" s="113" t="s">
        <v>102</v>
      </c>
      <c r="K88" s="130"/>
      <c r="L88" s="106"/>
      <c r="M88" s="106"/>
      <c r="N88" s="106"/>
      <c r="O88" s="106"/>
      <c r="P88" s="106"/>
      <c r="Q88" s="131"/>
      <c r="R88" s="106"/>
      <c r="S88" s="106"/>
      <c r="T88" s="106"/>
      <c r="U88" s="106"/>
      <c r="V88" s="106"/>
      <c r="W88" s="106"/>
      <c r="X88" s="106"/>
      <c r="Y88" s="106"/>
      <c r="Z88" s="105"/>
      <c r="AA88" s="116"/>
    </row>
    <row r="89" spans="1:27" ht="20.100000000000001" customHeight="1" x14ac:dyDescent="0.15">
      <c r="A89" s="80"/>
      <c r="B89" s="80"/>
      <c r="C89" s="119"/>
      <c r="D89" s="120"/>
      <c r="E89" s="120"/>
      <c r="F89" s="120"/>
      <c r="G89" s="120"/>
      <c r="H89" s="120"/>
      <c r="I89" s="132"/>
      <c r="J89" s="133"/>
      <c r="K89" s="134"/>
      <c r="L89" s="133"/>
      <c r="M89" s="133"/>
      <c r="N89" s="133"/>
      <c r="O89" s="133"/>
      <c r="P89" s="133"/>
      <c r="Q89" s="135"/>
      <c r="R89" s="133"/>
      <c r="S89" s="133"/>
      <c r="T89" s="133"/>
      <c r="U89" s="133"/>
      <c r="V89" s="133"/>
      <c r="W89" s="133"/>
      <c r="X89" s="133"/>
      <c r="Y89" s="133"/>
      <c r="Z89" s="120"/>
      <c r="AA89" s="116"/>
    </row>
    <row r="90" spans="1:27" ht="20.100000000000001" customHeight="1" x14ac:dyDescent="0.15">
      <c r="A90" s="80"/>
      <c r="B90" s="80"/>
      <c r="C90" s="105"/>
      <c r="D90" s="105"/>
      <c r="E90" s="105"/>
      <c r="F90" s="105"/>
      <c r="G90" s="105"/>
      <c r="H90" s="105"/>
      <c r="I90" s="124"/>
      <c r="J90" s="105"/>
      <c r="K90" s="136"/>
      <c r="L90" s="105"/>
      <c r="M90" s="105"/>
      <c r="N90" s="105"/>
      <c r="O90" s="105"/>
      <c r="P90" s="105"/>
      <c r="Q90" s="105"/>
      <c r="R90" s="105"/>
      <c r="S90" s="105"/>
      <c r="T90" s="105"/>
      <c r="U90" s="105"/>
      <c r="V90" s="105"/>
      <c r="W90" s="105"/>
      <c r="X90" s="105"/>
      <c r="Y90" s="105"/>
      <c r="Z90" s="105"/>
    </row>
    <row r="91" spans="1:27" ht="15.75" hidden="1" customHeight="1" x14ac:dyDescent="0.15">
      <c r="A91" s="80"/>
      <c r="B91" s="80"/>
      <c r="C91" s="105"/>
      <c r="D91" s="105"/>
      <c r="E91" s="105"/>
      <c r="F91" s="105"/>
      <c r="G91" s="105"/>
      <c r="H91" s="105"/>
      <c r="I91" s="124"/>
      <c r="J91" s="105"/>
      <c r="K91" s="136"/>
      <c r="L91" s="105"/>
      <c r="M91" s="105"/>
      <c r="N91" s="105"/>
      <c r="O91" s="105"/>
      <c r="P91" s="105"/>
      <c r="Q91" s="105"/>
      <c r="R91" s="105"/>
      <c r="S91" s="105"/>
      <c r="T91" s="105"/>
      <c r="U91" s="105"/>
      <c r="V91" s="105"/>
      <c r="W91" s="105"/>
      <c r="X91" s="105"/>
      <c r="Y91" s="105"/>
      <c r="Z91" s="105"/>
    </row>
    <row r="92" spans="1:27" ht="15.75" hidden="1" customHeight="1" x14ac:dyDescent="0.15">
      <c r="A92" s="80"/>
      <c r="B92" s="80"/>
      <c r="C92" s="105"/>
      <c r="D92" s="105"/>
      <c r="E92" s="105"/>
      <c r="F92" s="105"/>
      <c r="G92" s="105"/>
      <c r="H92" s="105"/>
      <c r="I92" s="124"/>
      <c r="J92" s="105"/>
      <c r="K92" s="136"/>
      <c r="L92" s="105"/>
      <c r="M92" s="105"/>
      <c r="N92" s="105"/>
      <c r="O92" s="105"/>
      <c r="P92" s="105"/>
      <c r="Q92" s="105"/>
      <c r="R92" s="105"/>
      <c r="S92" s="105"/>
      <c r="T92" s="105"/>
      <c r="U92" s="105"/>
      <c r="V92" s="105"/>
      <c r="W92" s="105"/>
      <c r="X92" s="105"/>
      <c r="Y92" s="105"/>
      <c r="Z92" s="105"/>
    </row>
    <row r="93" spans="1:27" ht="15.75" hidden="1" customHeight="1" x14ac:dyDescent="0.15">
      <c r="A93" s="80"/>
      <c r="B93" s="80"/>
      <c r="C93" s="105"/>
      <c r="D93" s="105"/>
      <c r="E93" s="105"/>
      <c r="F93" s="105"/>
      <c r="G93" s="105"/>
      <c r="H93" s="105"/>
      <c r="I93" s="124"/>
      <c r="J93" s="105"/>
      <c r="K93" s="136"/>
      <c r="L93" s="105"/>
      <c r="M93" s="105"/>
      <c r="N93" s="105"/>
      <c r="O93" s="105"/>
      <c r="P93" s="105"/>
      <c r="Q93" s="105"/>
      <c r="R93" s="105"/>
      <c r="S93" s="105"/>
      <c r="T93" s="105"/>
      <c r="U93" s="105"/>
      <c r="V93" s="105"/>
      <c r="W93" s="105"/>
      <c r="X93" s="105"/>
      <c r="Y93" s="105"/>
      <c r="Z93" s="105"/>
    </row>
    <row r="94" spans="1:27" ht="15.75" hidden="1" customHeight="1" x14ac:dyDescent="0.15">
      <c r="A94" s="80"/>
      <c r="B94" s="80"/>
      <c r="C94" s="105"/>
      <c r="D94" s="105"/>
      <c r="E94" s="105"/>
      <c r="F94" s="105"/>
      <c r="G94" s="105"/>
      <c r="H94" s="105"/>
      <c r="I94" s="124"/>
      <c r="J94" s="105"/>
      <c r="K94" s="136"/>
      <c r="L94" s="105"/>
      <c r="M94" s="105"/>
      <c r="N94" s="105"/>
      <c r="O94" s="105"/>
      <c r="P94" s="105"/>
      <c r="Q94" s="105"/>
      <c r="R94" s="105"/>
      <c r="S94" s="105"/>
      <c r="T94" s="105"/>
      <c r="U94" s="105"/>
      <c r="V94" s="105"/>
      <c r="W94" s="105"/>
      <c r="X94" s="105"/>
      <c r="Y94" s="105"/>
      <c r="Z94" s="105"/>
    </row>
    <row r="95" spans="1:27" ht="15.75" hidden="1" customHeight="1" x14ac:dyDescent="0.15">
      <c r="A95" s="80"/>
      <c r="B95" s="80"/>
      <c r="C95" s="105"/>
      <c r="D95" s="105"/>
      <c r="E95" s="105"/>
      <c r="F95" s="105"/>
      <c r="G95" s="105"/>
      <c r="H95" s="105"/>
      <c r="I95" s="124"/>
      <c r="J95" s="105"/>
      <c r="K95" s="136"/>
      <c r="L95" s="105"/>
      <c r="M95" s="105"/>
      <c r="N95" s="105"/>
      <c r="O95" s="105"/>
      <c r="P95" s="105"/>
      <c r="Q95" s="105"/>
      <c r="R95" s="105"/>
      <c r="S95" s="105"/>
      <c r="T95" s="105"/>
      <c r="U95" s="105"/>
      <c r="V95" s="105"/>
      <c r="W95" s="105"/>
      <c r="X95" s="105"/>
      <c r="Y95" s="105"/>
      <c r="Z95" s="105"/>
    </row>
    <row r="96" spans="1:27" ht="15.75" hidden="1" customHeight="1" x14ac:dyDescent="0.15">
      <c r="A96" s="80"/>
      <c r="B96" s="80"/>
      <c r="C96" s="105"/>
      <c r="D96" s="105"/>
      <c r="E96" s="105"/>
      <c r="F96" s="105"/>
      <c r="G96" s="105"/>
      <c r="H96" s="105"/>
      <c r="I96" s="124"/>
      <c r="J96" s="105"/>
      <c r="K96" s="136"/>
      <c r="L96" s="105"/>
      <c r="M96" s="105"/>
      <c r="N96" s="105"/>
      <c r="O96" s="105"/>
      <c r="P96" s="105"/>
      <c r="Q96" s="105"/>
      <c r="R96" s="105"/>
      <c r="S96" s="105"/>
      <c r="T96" s="105"/>
      <c r="U96" s="105"/>
      <c r="V96" s="105"/>
      <c r="W96" s="105"/>
      <c r="X96" s="105"/>
      <c r="Y96" s="105"/>
      <c r="Z96" s="105"/>
    </row>
    <row r="97" spans="1:26" ht="15.75" hidden="1" customHeight="1" x14ac:dyDescent="0.15">
      <c r="A97" s="80"/>
      <c r="B97" s="80"/>
      <c r="C97" s="105"/>
      <c r="D97" s="105"/>
      <c r="E97" s="105"/>
      <c r="F97" s="105"/>
      <c r="G97" s="105"/>
      <c r="H97" s="105"/>
      <c r="I97" s="124"/>
      <c r="J97" s="105"/>
      <c r="K97" s="136"/>
      <c r="L97" s="105"/>
      <c r="M97" s="105"/>
      <c r="N97" s="105"/>
      <c r="O97" s="105"/>
      <c r="P97" s="105"/>
      <c r="Q97" s="105"/>
      <c r="R97" s="105"/>
      <c r="S97" s="105"/>
      <c r="T97" s="105"/>
      <c r="U97" s="105"/>
      <c r="V97" s="105"/>
      <c r="W97" s="105"/>
      <c r="X97" s="105"/>
      <c r="Y97" s="105"/>
      <c r="Z97" s="105"/>
    </row>
    <row r="98" spans="1:26" ht="15.75" hidden="1" customHeight="1" x14ac:dyDescent="0.15">
      <c r="A98" s="80"/>
      <c r="B98" s="80"/>
      <c r="C98" s="105"/>
      <c r="D98" s="105"/>
      <c r="E98" s="105"/>
      <c r="F98" s="105"/>
      <c r="G98" s="105"/>
      <c r="H98" s="105"/>
      <c r="I98" s="124"/>
      <c r="J98" s="105"/>
      <c r="K98" s="136"/>
      <c r="L98" s="105"/>
      <c r="M98" s="105"/>
      <c r="N98" s="105"/>
      <c r="O98" s="105"/>
      <c r="P98" s="105"/>
      <c r="Q98" s="105"/>
      <c r="R98" s="105"/>
      <c r="S98" s="105"/>
      <c r="T98" s="105"/>
      <c r="U98" s="105"/>
      <c r="V98" s="105"/>
      <c r="W98" s="105"/>
      <c r="X98" s="105"/>
      <c r="Y98" s="105"/>
      <c r="Z98" s="105"/>
    </row>
    <row r="99" spans="1:26" ht="15.75" hidden="1" customHeight="1" x14ac:dyDescent="0.15">
      <c r="A99" s="80"/>
      <c r="B99" s="80"/>
      <c r="C99" s="105"/>
      <c r="D99" s="105"/>
      <c r="E99" s="105"/>
      <c r="F99" s="105"/>
      <c r="G99" s="105"/>
      <c r="H99" s="105"/>
      <c r="I99" s="124"/>
      <c r="J99" s="105"/>
      <c r="K99" s="136"/>
      <c r="L99" s="105"/>
      <c r="M99" s="105"/>
      <c r="N99" s="105"/>
      <c r="O99" s="105"/>
      <c r="P99" s="105"/>
      <c r="Q99" s="105"/>
      <c r="R99" s="105"/>
      <c r="S99" s="105"/>
      <c r="T99" s="105"/>
      <c r="U99" s="105"/>
      <c r="V99" s="105"/>
      <c r="W99" s="105"/>
      <c r="X99" s="105"/>
      <c r="Y99" s="105"/>
      <c r="Z99" s="105"/>
    </row>
    <row r="100" spans="1:26" ht="15.75" hidden="1" customHeight="1" x14ac:dyDescent="0.15">
      <c r="A100" s="80"/>
      <c r="B100" s="80"/>
      <c r="C100" s="105"/>
      <c r="D100" s="105"/>
      <c r="E100" s="105"/>
      <c r="F100" s="105"/>
      <c r="G100" s="105"/>
      <c r="H100" s="105"/>
      <c r="I100" s="124"/>
      <c r="J100" s="105"/>
      <c r="K100" s="136"/>
      <c r="L100" s="105"/>
      <c r="M100" s="105"/>
      <c r="N100" s="105"/>
      <c r="O100" s="105"/>
      <c r="P100" s="105"/>
      <c r="Q100" s="105"/>
      <c r="R100" s="105"/>
      <c r="S100" s="105"/>
      <c r="T100" s="105"/>
      <c r="U100" s="105"/>
      <c r="V100" s="105"/>
      <c r="W100" s="105"/>
      <c r="X100" s="105"/>
      <c r="Y100" s="105"/>
      <c r="Z100" s="105"/>
    </row>
    <row r="101" spans="1:26" ht="15.75" hidden="1" customHeight="1" x14ac:dyDescent="0.15">
      <c r="A101" s="80"/>
      <c r="B101" s="80"/>
      <c r="C101" s="105"/>
      <c r="D101" s="105"/>
      <c r="E101" s="105"/>
      <c r="F101" s="105"/>
      <c r="G101" s="105"/>
      <c r="H101" s="105"/>
      <c r="I101" s="124"/>
      <c r="J101" s="105"/>
      <c r="K101" s="136"/>
      <c r="L101" s="105"/>
      <c r="M101" s="105"/>
      <c r="N101" s="105"/>
      <c r="O101" s="105"/>
      <c r="P101" s="105"/>
      <c r="Q101" s="105"/>
      <c r="R101" s="105"/>
      <c r="S101" s="105"/>
      <c r="T101" s="105"/>
      <c r="U101" s="105"/>
      <c r="V101" s="105"/>
      <c r="W101" s="105"/>
      <c r="X101" s="105"/>
      <c r="Y101" s="105"/>
      <c r="Z101" s="105"/>
    </row>
    <row r="102" spans="1:26" ht="15.75" hidden="1" customHeight="1" x14ac:dyDescent="0.15">
      <c r="A102" s="80"/>
      <c r="B102" s="80"/>
      <c r="C102" s="105"/>
      <c r="D102" s="105"/>
      <c r="E102" s="105"/>
      <c r="F102" s="105"/>
      <c r="G102" s="105"/>
      <c r="H102" s="105"/>
      <c r="I102" s="124"/>
      <c r="J102" s="105"/>
      <c r="K102" s="136"/>
      <c r="L102" s="105"/>
      <c r="M102" s="105"/>
      <c r="N102" s="105"/>
      <c r="O102" s="105"/>
      <c r="P102" s="105"/>
      <c r="Q102" s="105"/>
      <c r="R102" s="105"/>
      <c r="S102" s="105"/>
      <c r="T102" s="105"/>
      <c r="U102" s="105"/>
      <c r="V102" s="105"/>
      <c r="W102" s="105"/>
      <c r="X102" s="105"/>
      <c r="Y102" s="105"/>
      <c r="Z102" s="105"/>
    </row>
    <row r="103" spans="1:26" ht="15.75" hidden="1" customHeight="1" x14ac:dyDescent="0.15">
      <c r="A103" s="80"/>
      <c r="B103" s="80"/>
      <c r="C103" s="105"/>
      <c r="D103" s="105"/>
      <c r="E103" s="105"/>
      <c r="F103" s="105"/>
      <c r="G103" s="105"/>
      <c r="H103" s="105"/>
      <c r="I103" s="124"/>
      <c r="J103" s="105"/>
      <c r="K103" s="136"/>
      <c r="L103" s="105"/>
      <c r="M103" s="105"/>
      <c r="N103" s="105"/>
      <c r="O103" s="105"/>
      <c r="P103" s="105"/>
      <c r="Q103" s="105"/>
      <c r="R103" s="105"/>
      <c r="S103" s="105"/>
      <c r="T103" s="105"/>
      <c r="U103" s="105"/>
      <c r="V103" s="105"/>
      <c r="W103" s="105"/>
      <c r="X103" s="105"/>
      <c r="Y103" s="105"/>
      <c r="Z103" s="105"/>
    </row>
    <row r="104" spans="1:26" ht="15.75" hidden="1" customHeight="1" x14ac:dyDescent="0.15">
      <c r="A104" s="80"/>
      <c r="B104" s="80"/>
      <c r="C104" s="105"/>
      <c r="D104" s="105"/>
      <c r="E104" s="105"/>
      <c r="F104" s="105"/>
      <c r="G104" s="105"/>
      <c r="H104" s="105"/>
      <c r="I104" s="124"/>
      <c r="J104" s="105"/>
      <c r="K104" s="136"/>
      <c r="L104" s="105"/>
      <c r="M104" s="105"/>
      <c r="N104" s="105"/>
      <c r="O104" s="105"/>
      <c r="P104" s="105"/>
      <c r="Q104" s="105"/>
      <c r="R104" s="105"/>
      <c r="S104" s="105"/>
      <c r="T104" s="105"/>
      <c r="U104" s="105"/>
      <c r="V104" s="105"/>
      <c r="W104" s="105"/>
      <c r="X104" s="105"/>
      <c r="Y104" s="105"/>
      <c r="Z104" s="105"/>
    </row>
    <row r="105" spans="1:26" ht="15.75" hidden="1" customHeight="1" x14ac:dyDescent="0.15">
      <c r="A105" s="80"/>
      <c r="B105" s="80"/>
      <c r="C105" s="105"/>
      <c r="D105" s="105"/>
      <c r="E105" s="105"/>
      <c r="F105" s="105"/>
      <c r="G105" s="105"/>
      <c r="H105" s="105"/>
      <c r="I105" s="124"/>
      <c r="J105" s="105"/>
      <c r="K105" s="136"/>
      <c r="L105" s="105"/>
      <c r="M105" s="105"/>
      <c r="N105" s="105"/>
      <c r="O105" s="105"/>
      <c r="P105" s="105"/>
      <c r="Q105" s="105"/>
      <c r="R105" s="105"/>
      <c r="S105" s="105"/>
      <c r="T105" s="105"/>
      <c r="U105" s="105"/>
      <c r="V105" s="105"/>
      <c r="W105" s="105"/>
      <c r="X105" s="105"/>
      <c r="Y105" s="105"/>
      <c r="Z105" s="105"/>
    </row>
    <row r="106" spans="1:26" ht="15.75" hidden="1" customHeight="1" x14ac:dyDescent="0.15">
      <c r="A106" s="80"/>
      <c r="B106" s="80"/>
      <c r="C106" s="105"/>
      <c r="D106" s="105"/>
      <c r="E106" s="105"/>
      <c r="F106" s="105"/>
      <c r="G106" s="105"/>
      <c r="H106" s="105"/>
      <c r="I106" s="124"/>
      <c r="J106" s="105"/>
      <c r="K106" s="136"/>
      <c r="L106" s="105"/>
      <c r="M106" s="105"/>
      <c r="N106" s="105"/>
      <c r="O106" s="105"/>
      <c r="P106" s="105"/>
      <c r="Q106" s="105"/>
      <c r="R106" s="105"/>
      <c r="S106" s="105"/>
      <c r="T106" s="105"/>
      <c r="U106" s="105"/>
      <c r="V106" s="105"/>
      <c r="W106" s="105"/>
      <c r="X106" s="105"/>
      <c r="Y106" s="105"/>
      <c r="Z106" s="105"/>
    </row>
    <row r="107" spans="1:26" ht="15.75" hidden="1" customHeight="1" x14ac:dyDescent="0.15">
      <c r="A107" s="80"/>
      <c r="B107" s="80"/>
      <c r="C107" s="105"/>
      <c r="D107" s="105"/>
      <c r="E107" s="105"/>
      <c r="F107" s="105"/>
      <c r="G107" s="105"/>
      <c r="H107" s="105"/>
      <c r="I107" s="124"/>
      <c r="J107" s="105"/>
      <c r="K107" s="136"/>
      <c r="L107" s="105"/>
      <c r="M107" s="105"/>
      <c r="N107" s="105"/>
      <c r="O107" s="105"/>
      <c r="P107" s="105"/>
      <c r="Q107" s="105"/>
      <c r="R107" s="105"/>
      <c r="S107" s="105"/>
      <c r="T107" s="105"/>
      <c r="U107" s="105"/>
      <c r="V107" s="105"/>
      <c r="W107" s="105"/>
      <c r="X107" s="105"/>
      <c r="Y107" s="105"/>
      <c r="Z107" s="105"/>
    </row>
    <row r="108" spans="1:26" ht="20.100000000000001" customHeight="1" x14ac:dyDescent="0.15">
      <c r="A108" s="80"/>
      <c r="B108" s="80"/>
      <c r="C108" s="105"/>
      <c r="D108" s="105"/>
      <c r="E108" s="105"/>
      <c r="F108" s="105"/>
      <c r="G108" s="105"/>
      <c r="H108" s="105"/>
      <c r="I108" s="124"/>
      <c r="J108" s="105"/>
      <c r="K108" s="136"/>
      <c r="L108" s="105"/>
      <c r="M108" s="105"/>
      <c r="N108" s="105"/>
      <c r="O108" s="105"/>
      <c r="P108" s="105"/>
      <c r="Q108" s="105"/>
      <c r="R108" s="105"/>
      <c r="S108" s="105"/>
      <c r="T108" s="105"/>
      <c r="U108" s="105"/>
      <c r="V108" s="105"/>
      <c r="W108" s="105"/>
      <c r="X108" s="105"/>
      <c r="Y108" s="105"/>
      <c r="Z108" s="105"/>
    </row>
    <row r="109" spans="1:26" ht="20.100000000000001" customHeight="1" x14ac:dyDescent="0.15">
      <c r="A109" s="80"/>
      <c r="B109" s="80"/>
      <c r="C109" s="92" t="s">
        <v>68</v>
      </c>
      <c r="D109" s="93"/>
      <c r="E109" s="93"/>
      <c r="F109" s="93"/>
      <c r="G109" s="93"/>
      <c r="H109" s="94"/>
      <c r="Q109" s="137"/>
    </row>
    <row r="110" spans="1:26" ht="15" customHeight="1" x14ac:dyDescent="0.15">
      <c r="A110" s="80"/>
      <c r="B110" s="80"/>
      <c r="C110" s="138"/>
      <c r="D110" s="139"/>
      <c r="E110" s="139"/>
      <c r="F110" s="139"/>
      <c r="G110" s="139"/>
      <c r="H110" s="139"/>
      <c r="I110" s="140"/>
      <c r="J110" s="97"/>
      <c r="K110" s="140"/>
      <c r="L110" s="97"/>
      <c r="M110" s="97"/>
      <c r="N110" s="97"/>
      <c r="O110" s="97"/>
      <c r="P110" s="97"/>
      <c r="Q110" s="141"/>
      <c r="R110" s="97"/>
      <c r="S110" s="97"/>
      <c r="T110" s="97"/>
      <c r="U110" s="97"/>
      <c r="V110" s="97"/>
      <c r="W110" s="97"/>
      <c r="X110" s="97"/>
      <c r="Y110" s="97"/>
      <c r="Z110" s="98"/>
    </row>
    <row r="111" spans="1:26" ht="30" customHeight="1" x14ac:dyDescent="0.15">
      <c r="A111" s="80"/>
      <c r="B111" s="80"/>
      <c r="C111" s="138"/>
      <c r="D111" s="142" t="s">
        <v>96</v>
      </c>
      <c r="E111" s="142"/>
      <c r="F111" s="142"/>
      <c r="G111" s="142"/>
      <c r="H111" s="142"/>
      <c r="I111" s="142"/>
      <c r="J111" s="142"/>
      <c r="K111" s="142"/>
      <c r="L111" s="142"/>
      <c r="M111" s="142"/>
      <c r="N111" s="142"/>
      <c r="O111" s="142"/>
      <c r="P111" s="142"/>
      <c r="Q111" s="142"/>
      <c r="R111" s="142"/>
      <c r="S111" s="142"/>
      <c r="T111" s="142"/>
      <c r="U111" s="142"/>
      <c r="V111" s="142"/>
      <c r="W111" s="142"/>
      <c r="X111" s="142"/>
      <c r="Y111" s="142"/>
      <c r="Z111" s="104"/>
    </row>
    <row r="112" spans="1:26" ht="20.100000000000001" customHeight="1" x14ac:dyDescent="0.15">
      <c r="A112" s="80"/>
      <c r="B112" s="80"/>
      <c r="C112" s="99"/>
      <c r="D112" s="100">
        <v>1</v>
      </c>
      <c r="E112" s="75" t="s">
        <v>69</v>
      </c>
      <c r="I112" s="37"/>
      <c r="J112" s="37"/>
      <c r="K112" s="37"/>
      <c r="L112" s="37"/>
      <c r="M112" s="37"/>
      <c r="N112" s="37"/>
      <c r="O112" s="37"/>
      <c r="P112" s="37"/>
      <c r="Q112" s="45"/>
      <c r="R112" s="37"/>
      <c r="S112" s="37"/>
      <c r="T112" s="37"/>
      <c r="U112" s="37"/>
      <c r="V112" s="37"/>
      <c r="W112" s="37"/>
      <c r="X112" s="37"/>
      <c r="Y112" s="37"/>
      <c r="Z112" s="104"/>
    </row>
    <row r="113" spans="1:26" ht="20.100000000000001" customHeight="1" x14ac:dyDescent="0.15">
      <c r="A113" s="80"/>
      <c r="B113" s="80"/>
      <c r="C113" s="99"/>
      <c r="D113" s="100"/>
      <c r="E113" s="105"/>
      <c r="F113" s="105"/>
      <c r="G113" s="105"/>
      <c r="H113" s="105"/>
      <c r="I113" s="111"/>
      <c r="J113" s="107" t="s">
        <v>70</v>
      </c>
      <c r="K113" s="130"/>
      <c r="L113" s="106"/>
      <c r="M113" s="106"/>
      <c r="N113" s="106"/>
      <c r="O113" s="106"/>
      <c r="P113" s="106"/>
      <c r="Q113" s="143"/>
      <c r="R113" s="106"/>
      <c r="S113" s="106"/>
      <c r="T113" s="106"/>
      <c r="U113" s="106"/>
      <c r="V113" s="106"/>
      <c r="W113" s="106"/>
      <c r="X113" s="106"/>
      <c r="Y113" s="106"/>
      <c r="Z113" s="104"/>
    </row>
    <row r="114" spans="1:26" ht="20.100000000000001" customHeight="1" x14ac:dyDescent="0.15">
      <c r="A114" s="80">
        <f>IF(AND(TRIM($I114)&lt;&gt;"", NOT(OR(IFERROR(SEARCH(" ",$I114),0)&gt;0, IFERROR(SEARCH("　",$I114),0)&gt;0))), 1001, 0)</f>
        <v>0</v>
      </c>
      <c r="B114" s="80"/>
      <c r="C114" s="99"/>
      <c r="D114" s="100">
        <f>D112+1</f>
        <v>2</v>
      </c>
      <c r="E114" s="75" t="s">
        <v>71</v>
      </c>
      <c r="I114" s="37"/>
      <c r="J114" s="37"/>
      <c r="K114" s="37"/>
      <c r="L114" s="37"/>
      <c r="M114" s="37"/>
      <c r="N114" s="37"/>
      <c r="O114" s="37"/>
      <c r="P114" s="37"/>
      <c r="Q114" s="37"/>
      <c r="R114" s="37"/>
      <c r="S114" s="37"/>
      <c r="T114" s="37"/>
      <c r="U114" s="37"/>
      <c r="V114" s="37"/>
      <c r="W114" s="37"/>
      <c r="X114" s="37"/>
      <c r="Y114" s="37"/>
      <c r="Z114" s="104"/>
    </row>
    <row r="115" spans="1:26" ht="20.100000000000001" customHeight="1" x14ac:dyDescent="0.15">
      <c r="A115" s="80"/>
      <c r="B115" s="80"/>
      <c r="C115" s="99"/>
      <c r="D115" s="100"/>
      <c r="E115" s="105"/>
      <c r="F115" s="105"/>
      <c r="G115" s="105"/>
      <c r="H115" s="105"/>
      <c r="I115" s="111"/>
      <c r="J115" s="107" t="s">
        <v>50</v>
      </c>
      <c r="K115" s="107"/>
      <c r="L115" s="107"/>
      <c r="M115" s="107"/>
      <c r="N115" s="107"/>
      <c r="O115" s="107"/>
      <c r="P115" s="107"/>
      <c r="Q115" s="107"/>
      <c r="R115" s="107"/>
      <c r="S115" s="107"/>
      <c r="T115" s="107"/>
      <c r="U115" s="107"/>
      <c r="V115" s="107"/>
      <c r="W115" s="107"/>
      <c r="X115" s="107"/>
      <c r="Y115" s="107"/>
      <c r="Z115" s="104"/>
    </row>
    <row r="116" spans="1:26" ht="20.100000000000001" customHeight="1" x14ac:dyDescent="0.15">
      <c r="A116" s="80">
        <f>IF(AND(TRIM($I116)&lt;&gt;"", NOT(OR(IFERROR(SEARCH(" ",$I116),0)&gt;0, IFERROR(SEARCH("　",$I116),0)&gt;0))), 1001, 0)</f>
        <v>0</v>
      </c>
      <c r="B116" s="80"/>
      <c r="C116" s="99"/>
      <c r="D116" s="100">
        <f>D114+1</f>
        <v>3</v>
      </c>
      <c r="E116" s="75" t="s">
        <v>72</v>
      </c>
      <c r="I116" s="37"/>
      <c r="J116" s="37"/>
      <c r="K116" s="37"/>
      <c r="L116" s="37"/>
      <c r="M116" s="37"/>
      <c r="N116" s="37"/>
      <c r="O116" s="37"/>
      <c r="P116" s="37"/>
      <c r="Q116" s="37"/>
      <c r="R116" s="37"/>
      <c r="S116" s="37"/>
      <c r="T116" s="37"/>
      <c r="U116" s="37"/>
      <c r="V116" s="37"/>
      <c r="W116" s="37"/>
      <c r="X116" s="37"/>
      <c r="Y116" s="37"/>
      <c r="Z116" s="104"/>
    </row>
    <row r="117" spans="1:26" ht="20.100000000000001" customHeight="1" x14ac:dyDescent="0.15">
      <c r="A117" s="80"/>
      <c r="B117" s="80"/>
      <c r="C117" s="99"/>
      <c r="D117" s="105"/>
      <c r="E117" s="105"/>
      <c r="F117" s="105"/>
      <c r="G117" s="105"/>
      <c r="H117" s="105"/>
      <c r="I117" s="111"/>
      <c r="J117" s="107" t="s">
        <v>52</v>
      </c>
      <c r="K117" s="107"/>
      <c r="L117" s="107"/>
      <c r="M117" s="107"/>
      <c r="N117" s="107"/>
      <c r="O117" s="107"/>
      <c r="P117" s="107"/>
      <c r="Q117" s="107"/>
      <c r="R117" s="107"/>
      <c r="S117" s="107"/>
      <c r="T117" s="107"/>
      <c r="U117" s="107"/>
      <c r="V117" s="107"/>
      <c r="W117" s="107"/>
      <c r="X117" s="107"/>
      <c r="Y117" s="107"/>
      <c r="Z117" s="104"/>
    </row>
    <row r="118" spans="1:26" ht="20.100000000000001" customHeight="1" x14ac:dyDescent="0.15">
      <c r="A118" s="80"/>
      <c r="B118" s="80"/>
      <c r="C118" s="99"/>
      <c r="D118" s="100">
        <f>D116+1</f>
        <v>4</v>
      </c>
      <c r="E118" s="75" t="s">
        <v>42</v>
      </c>
      <c r="I118" s="41"/>
      <c r="J118" s="42"/>
      <c r="K118" s="42"/>
      <c r="L118" s="42"/>
      <c r="M118" s="42"/>
      <c r="N118" s="105"/>
      <c r="O118" s="105"/>
      <c r="P118" s="105"/>
      <c r="Q118" s="105"/>
      <c r="R118" s="105"/>
      <c r="S118" s="105"/>
      <c r="T118" s="105"/>
      <c r="U118" s="105"/>
      <c r="V118" s="105"/>
      <c r="W118" s="105"/>
      <c r="X118" s="105"/>
      <c r="Y118" s="105"/>
      <c r="Z118" s="104"/>
    </row>
    <row r="119" spans="1:26" ht="20.100000000000001" customHeight="1" x14ac:dyDescent="0.15">
      <c r="A119" s="80"/>
      <c r="B119" s="80"/>
      <c r="C119" s="99"/>
      <c r="D119" s="100"/>
      <c r="E119" s="105"/>
      <c r="F119" s="105"/>
      <c r="G119" s="105"/>
      <c r="H119" s="105"/>
      <c r="I119" s="102"/>
      <c r="J119" s="107" t="s">
        <v>173</v>
      </c>
      <c r="K119" s="106"/>
      <c r="L119" s="106"/>
      <c r="M119" s="106"/>
      <c r="N119" s="106"/>
      <c r="O119" s="106"/>
      <c r="P119" s="106"/>
      <c r="Q119" s="106"/>
      <c r="R119" s="106"/>
      <c r="S119" s="106"/>
      <c r="T119" s="106"/>
      <c r="U119" s="106"/>
      <c r="V119" s="106"/>
      <c r="W119" s="106"/>
      <c r="X119" s="106"/>
      <c r="Y119" s="106"/>
      <c r="Z119" s="104"/>
    </row>
    <row r="120" spans="1:26" ht="20.100000000000001" customHeight="1" x14ac:dyDescent="0.15">
      <c r="A120" s="80">
        <f>IF(AND(TRIM($I120)&lt;&gt;"", AND(OR(ISERROR(FIND("@"&amp;LEFT($I120,3)&amp;"@", 都道府県3))=FALSE, ISERROR(FIND("@"&amp;LEFT($I120,4)&amp;"@",都道府県4))=FALSE))=FALSE), 1001, 0)</f>
        <v>0</v>
      </c>
      <c r="B120" s="80"/>
      <c r="C120" s="99"/>
      <c r="D120" s="100">
        <f>D118+1</f>
        <v>5</v>
      </c>
      <c r="E120" s="75" t="s">
        <v>43</v>
      </c>
      <c r="I120" s="43"/>
      <c r="J120" s="43"/>
      <c r="K120" s="43"/>
      <c r="L120" s="43"/>
      <c r="M120" s="43"/>
      <c r="N120" s="43"/>
      <c r="O120" s="43"/>
      <c r="P120" s="43"/>
      <c r="Q120" s="44"/>
      <c r="R120" s="43"/>
      <c r="S120" s="43"/>
      <c r="T120" s="43"/>
      <c r="U120" s="43"/>
      <c r="V120" s="43"/>
      <c r="W120" s="43"/>
      <c r="X120" s="43"/>
      <c r="Y120" s="43"/>
      <c r="Z120" s="104"/>
    </row>
    <row r="121" spans="1:26" ht="20.100000000000001" customHeight="1" x14ac:dyDescent="0.15">
      <c r="A121" s="80"/>
      <c r="B121" s="80"/>
      <c r="C121" s="99"/>
      <c r="D121" s="100"/>
      <c r="E121" s="105"/>
      <c r="F121" s="105"/>
      <c r="G121" s="105"/>
      <c r="H121" s="105"/>
      <c r="I121" s="102"/>
      <c r="J121" s="107" t="s">
        <v>73</v>
      </c>
      <c r="K121" s="106"/>
      <c r="L121" s="106"/>
      <c r="M121" s="106"/>
      <c r="N121" s="106"/>
      <c r="O121" s="106"/>
      <c r="P121" s="106"/>
      <c r="Q121" s="106"/>
      <c r="R121" s="106"/>
      <c r="S121" s="106"/>
      <c r="T121" s="106"/>
      <c r="U121" s="106"/>
      <c r="V121" s="106"/>
      <c r="W121" s="106"/>
      <c r="X121" s="106"/>
      <c r="Y121" s="106"/>
      <c r="Z121" s="104"/>
    </row>
    <row r="122" spans="1:26" ht="20.100000000000001" customHeight="1" x14ac:dyDescent="0.15">
      <c r="A122" s="80">
        <f>IF(AND(TRIM($I122)&lt;&gt;"", NOT(AND(ISNUMBER(VALUE(SUBSTITUTE($I122,"-",""))), IFERROR(SEARCH("-",$I122),0)&gt;0))), 1001, 0)</f>
        <v>0</v>
      </c>
      <c r="B122" s="80"/>
      <c r="C122" s="99"/>
      <c r="D122" s="100">
        <f>D120+1</f>
        <v>6</v>
      </c>
      <c r="E122" s="75" t="s">
        <v>53</v>
      </c>
      <c r="I122" s="37"/>
      <c r="J122" s="37"/>
      <c r="K122" s="37"/>
      <c r="L122" s="37"/>
      <c r="M122" s="37"/>
      <c r="O122" s="112" t="s">
        <v>54</v>
      </c>
      <c r="P122" s="1"/>
      <c r="Q122" s="75" t="s">
        <v>55</v>
      </c>
      <c r="Y122" s="106"/>
      <c r="Z122" s="104"/>
    </row>
    <row r="123" spans="1:26" ht="20.100000000000001" customHeight="1" x14ac:dyDescent="0.15">
      <c r="A123" s="80"/>
      <c r="B123" s="80"/>
      <c r="C123" s="108"/>
      <c r="D123" s="105"/>
      <c r="E123" s="105"/>
      <c r="F123" s="105"/>
      <c r="G123" s="105"/>
      <c r="H123" s="105"/>
      <c r="I123" s="102"/>
      <c r="J123" s="107" t="s">
        <v>74</v>
      </c>
      <c r="K123" s="106"/>
      <c r="L123" s="106"/>
      <c r="M123" s="106"/>
      <c r="N123" s="106"/>
      <c r="O123" s="106"/>
      <c r="P123" s="106"/>
      <c r="Q123" s="106"/>
      <c r="R123" s="106"/>
      <c r="S123" s="106"/>
      <c r="T123" s="106"/>
      <c r="U123" s="106"/>
      <c r="V123" s="106"/>
      <c r="W123" s="106"/>
      <c r="X123" s="106"/>
      <c r="Y123" s="106"/>
      <c r="Z123" s="104"/>
    </row>
    <row r="124" spans="1:26" ht="20.100000000000001" customHeight="1" x14ac:dyDescent="0.15">
      <c r="A124" s="80">
        <f>IF(AND(TRIM($I124)&lt;&gt;"", NOT(AND(ISNUMBER(VALUE(SUBSTITUTE($I124,"-",""))), IFERROR(SEARCH("-",$I124),0)&gt;0))), 1001, 0)</f>
        <v>0</v>
      </c>
      <c r="B124" s="80"/>
      <c r="C124" s="99"/>
      <c r="D124" s="100">
        <f>D122+1</f>
        <v>7</v>
      </c>
      <c r="E124" s="75" t="s">
        <v>57</v>
      </c>
      <c r="I124" s="37"/>
      <c r="J124" s="37"/>
      <c r="K124" s="37"/>
      <c r="L124" s="37"/>
      <c r="M124" s="37"/>
      <c r="N124" s="106"/>
      <c r="O124" s="106"/>
      <c r="P124" s="106"/>
      <c r="Q124" s="106"/>
      <c r="R124" s="106"/>
      <c r="S124" s="106"/>
      <c r="T124" s="106"/>
      <c r="U124" s="106"/>
      <c r="V124" s="106"/>
      <c r="W124" s="106"/>
      <c r="X124" s="106"/>
      <c r="Y124" s="106"/>
      <c r="Z124" s="104"/>
    </row>
    <row r="125" spans="1:26" ht="20.100000000000001" customHeight="1" x14ac:dyDescent="0.15">
      <c r="A125" s="80"/>
      <c r="B125" s="80"/>
      <c r="C125" s="108"/>
      <c r="D125" s="105"/>
      <c r="E125" s="105"/>
      <c r="F125" s="105"/>
      <c r="G125" s="105"/>
      <c r="H125" s="105"/>
      <c r="I125" s="102"/>
      <c r="J125" s="107" t="s">
        <v>74</v>
      </c>
      <c r="K125" s="106"/>
      <c r="L125" s="106"/>
      <c r="M125" s="106"/>
      <c r="N125" s="106"/>
      <c r="O125" s="106"/>
      <c r="P125" s="106"/>
      <c r="Q125" s="106"/>
      <c r="R125" s="106"/>
      <c r="S125" s="106"/>
      <c r="T125" s="106"/>
      <c r="U125" s="106"/>
      <c r="V125" s="106"/>
      <c r="W125" s="106"/>
      <c r="X125" s="106"/>
      <c r="Y125" s="106"/>
      <c r="Z125" s="104"/>
    </row>
    <row r="126" spans="1:26" ht="20.100000000000001" customHeight="1" x14ac:dyDescent="0.15">
      <c r="A126" s="80">
        <f>IF(AND(TRIM($I126)&lt;&gt;"", NOT(IFERROR(SEARCH("@",$I126),0)&gt;0)), 1001, 0)</f>
        <v>0</v>
      </c>
      <c r="B126" s="80"/>
      <c r="C126" s="99"/>
      <c r="D126" s="100">
        <f>D124+1</f>
        <v>8</v>
      </c>
      <c r="E126" s="75" t="s">
        <v>58</v>
      </c>
      <c r="I126" s="37"/>
      <c r="J126" s="37"/>
      <c r="K126" s="37"/>
      <c r="L126" s="37"/>
      <c r="M126" s="37"/>
      <c r="N126" s="37"/>
      <c r="O126" s="37"/>
      <c r="P126" s="37"/>
      <c r="Q126" s="32"/>
      <c r="R126" s="37"/>
      <c r="S126" s="37"/>
      <c r="T126" s="37"/>
      <c r="U126" s="37"/>
      <c r="V126" s="37"/>
      <c r="W126" s="37"/>
      <c r="X126" s="37"/>
      <c r="Y126" s="37"/>
      <c r="Z126" s="104"/>
    </row>
    <row r="127" spans="1:26" ht="20.100000000000001" customHeight="1" x14ac:dyDescent="0.15">
      <c r="A127" s="80"/>
      <c r="B127" s="80"/>
      <c r="C127" s="108"/>
      <c r="D127" s="105"/>
      <c r="E127" s="105"/>
      <c r="F127" s="105"/>
      <c r="G127" s="105"/>
      <c r="H127" s="105"/>
      <c r="I127" s="102"/>
      <c r="J127" s="113" t="s">
        <v>103</v>
      </c>
      <c r="K127" s="130"/>
      <c r="L127" s="106"/>
      <c r="M127" s="106"/>
      <c r="N127" s="106"/>
      <c r="O127" s="106"/>
      <c r="P127" s="106"/>
      <c r="Q127" s="131"/>
      <c r="R127" s="106"/>
      <c r="S127" s="106"/>
      <c r="T127" s="106"/>
      <c r="U127" s="106"/>
      <c r="V127" s="106"/>
      <c r="W127" s="106"/>
      <c r="X127" s="106"/>
      <c r="Y127" s="106"/>
      <c r="Z127" s="104"/>
    </row>
    <row r="128" spans="1:26" ht="20.100000000000001" customHeight="1" x14ac:dyDescent="0.15">
      <c r="A128" s="80"/>
      <c r="B128" s="80"/>
      <c r="C128" s="119"/>
      <c r="D128" s="120"/>
      <c r="E128" s="120"/>
      <c r="F128" s="120"/>
      <c r="G128" s="120"/>
      <c r="H128" s="120"/>
      <c r="I128" s="122"/>
      <c r="J128" s="121"/>
      <c r="K128" s="122"/>
      <c r="L128" s="121"/>
      <c r="M128" s="121"/>
      <c r="N128" s="121"/>
      <c r="O128" s="121"/>
      <c r="P128" s="121"/>
      <c r="Q128" s="144"/>
      <c r="R128" s="121"/>
      <c r="S128" s="121"/>
      <c r="T128" s="121"/>
      <c r="U128" s="121"/>
      <c r="V128" s="121"/>
      <c r="W128" s="121"/>
      <c r="X128" s="121"/>
      <c r="Y128" s="121"/>
      <c r="Z128" s="123"/>
    </row>
    <row r="129" spans="1:26" ht="20.100000000000001" customHeight="1" x14ac:dyDescent="0.15">
      <c r="A129" s="80"/>
      <c r="B129" s="80"/>
      <c r="C129" s="105"/>
      <c r="D129" s="105"/>
      <c r="E129" s="105"/>
      <c r="F129" s="105"/>
      <c r="G129" s="105"/>
      <c r="H129" s="105"/>
      <c r="I129" s="125"/>
      <c r="J129" s="125"/>
      <c r="K129" s="125"/>
      <c r="L129" s="125"/>
      <c r="M129" s="125"/>
      <c r="N129" s="125"/>
      <c r="O129" s="125"/>
      <c r="P129" s="125"/>
      <c r="Q129" s="145"/>
      <c r="R129" s="125"/>
      <c r="S129" s="125"/>
      <c r="T129" s="125"/>
      <c r="U129" s="125"/>
      <c r="V129" s="125"/>
      <c r="W129" s="125"/>
      <c r="X129" s="125"/>
      <c r="Y129" s="125"/>
      <c r="Z129" s="105"/>
    </row>
    <row r="130" spans="1:26" ht="15.75" hidden="1" customHeight="1" x14ac:dyDescent="0.15">
      <c r="A130" s="80"/>
      <c r="B130" s="80"/>
      <c r="C130" s="105"/>
      <c r="D130" s="105"/>
      <c r="E130" s="105"/>
      <c r="F130" s="105"/>
      <c r="G130" s="105"/>
      <c r="H130" s="105"/>
      <c r="I130" s="125"/>
      <c r="J130" s="125"/>
      <c r="K130" s="125"/>
      <c r="L130" s="125"/>
      <c r="M130" s="125"/>
      <c r="N130" s="125"/>
      <c r="O130" s="125"/>
      <c r="P130" s="125"/>
      <c r="Q130" s="145"/>
      <c r="R130" s="125"/>
      <c r="S130" s="125"/>
      <c r="T130" s="125"/>
      <c r="U130" s="125"/>
      <c r="V130" s="125"/>
      <c r="W130" s="125"/>
      <c r="X130" s="125"/>
      <c r="Y130" s="125"/>
      <c r="Z130" s="105"/>
    </row>
    <row r="131" spans="1:26" ht="15.75" hidden="1" customHeight="1" x14ac:dyDescent="0.15">
      <c r="A131" s="80"/>
      <c r="B131" s="80"/>
      <c r="C131" s="105"/>
      <c r="D131" s="105"/>
      <c r="E131" s="105"/>
      <c r="F131" s="105"/>
      <c r="G131" s="105"/>
      <c r="H131" s="105"/>
      <c r="I131" s="125"/>
      <c r="J131" s="125"/>
      <c r="K131" s="125"/>
      <c r="L131" s="125"/>
      <c r="M131" s="125"/>
      <c r="N131" s="125"/>
      <c r="O131" s="125"/>
      <c r="P131" s="125"/>
      <c r="Q131" s="145"/>
      <c r="R131" s="125"/>
      <c r="S131" s="125"/>
      <c r="T131" s="125"/>
      <c r="U131" s="125"/>
      <c r="V131" s="125"/>
      <c r="W131" s="125"/>
      <c r="X131" s="125"/>
      <c r="Y131" s="125"/>
      <c r="Z131" s="105"/>
    </row>
    <row r="132" spans="1:26" ht="15.75" hidden="1" customHeight="1" x14ac:dyDescent="0.15">
      <c r="A132" s="80"/>
      <c r="B132" s="80"/>
      <c r="C132" s="105"/>
      <c r="D132" s="105"/>
      <c r="E132" s="105"/>
      <c r="F132" s="105"/>
      <c r="G132" s="105"/>
      <c r="H132" s="105"/>
      <c r="I132" s="125"/>
      <c r="J132" s="125"/>
      <c r="K132" s="125"/>
      <c r="L132" s="125"/>
      <c r="M132" s="125"/>
      <c r="N132" s="125"/>
      <c r="O132" s="125"/>
      <c r="P132" s="125"/>
      <c r="Q132" s="145"/>
      <c r="R132" s="125"/>
      <c r="S132" s="125"/>
      <c r="T132" s="125"/>
      <c r="U132" s="125"/>
      <c r="V132" s="125"/>
      <c r="W132" s="125"/>
      <c r="X132" s="125"/>
      <c r="Y132" s="125"/>
      <c r="Z132" s="105"/>
    </row>
    <row r="133" spans="1:26" ht="15.75" hidden="1" customHeight="1" x14ac:dyDescent="0.15">
      <c r="A133" s="80"/>
      <c r="B133" s="80"/>
      <c r="C133" s="105"/>
      <c r="D133" s="105"/>
      <c r="E133" s="105"/>
      <c r="F133" s="105"/>
      <c r="G133" s="105"/>
      <c r="H133" s="105"/>
      <c r="I133" s="125"/>
      <c r="J133" s="125"/>
      <c r="K133" s="125"/>
      <c r="L133" s="125"/>
      <c r="M133" s="125"/>
      <c r="N133" s="125"/>
      <c r="O133" s="125"/>
      <c r="P133" s="125"/>
      <c r="Q133" s="145"/>
      <c r="R133" s="125"/>
      <c r="S133" s="125"/>
      <c r="T133" s="125"/>
      <c r="U133" s="125"/>
      <c r="V133" s="125"/>
      <c r="W133" s="125"/>
      <c r="X133" s="125"/>
      <c r="Y133" s="125"/>
      <c r="Z133" s="105"/>
    </row>
    <row r="134" spans="1:26" ht="15.75" hidden="1" customHeight="1" x14ac:dyDescent="0.15">
      <c r="A134" s="80"/>
      <c r="B134" s="80"/>
      <c r="C134" s="105"/>
      <c r="D134" s="105"/>
      <c r="E134" s="105"/>
      <c r="F134" s="105"/>
      <c r="G134" s="105"/>
      <c r="H134" s="105"/>
      <c r="I134" s="125"/>
      <c r="J134" s="125"/>
      <c r="K134" s="125"/>
      <c r="L134" s="125"/>
      <c r="M134" s="125"/>
      <c r="N134" s="125"/>
      <c r="O134" s="125"/>
      <c r="P134" s="125"/>
      <c r="Q134" s="145"/>
      <c r="R134" s="125"/>
      <c r="S134" s="125"/>
      <c r="T134" s="125"/>
      <c r="U134" s="125"/>
      <c r="V134" s="125"/>
      <c r="W134" s="125"/>
      <c r="X134" s="125"/>
      <c r="Y134" s="125"/>
      <c r="Z134" s="105"/>
    </row>
    <row r="135" spans="1:26" ht="15.75" hidden="1" customHeight="1" x14ac:dyDescent="0.15">
      <c r="A135" s="80"/>
      <c r="B135" s="80"/>
      <c r="C135" s="105"/>
      <c r="D135" s="105"/>
      <c r="E135" s="105"/>
      <c r="F135" s="105"/>
      <c r="G135" s="105"/>
      <c r="H135" s="105"/>
      <c r="I135" s="125"/>
      <c r="J135" s="125"/>
      <c r="K135" s="125"/>
      <c r="L135" s="125"/>
      <c r="M135" s="125"/>
      <c r="N135" s="125"/>
      <c r="O135" s="125"/>
      <c r="P135" s="125"/>
      <c r="Q135" s="145"/>
      <c r="R135" s="125"/>
      <c r="S135" s="125"/>
      <c r="T135" s="125"/>
      <c r="U135" s="125"/>
      <c r="V135" s="125"/>
      <c r="W135" s="125"/>
      <c r="X135" s="125"/>
      <c r="Y135" s="125"/>
      <c r="Z135" s="105"/>
    </row>
    <row r="136" spans="1:26" ht="15.75" hidden="1" customHeight="1" x14ac:dyDescent="0.15">
      <c r="A136" s="80"/>
      <c r="B136" s="80"/>
      <c r="C136" s="105"/>
      <c r="D136" s="105"/>
      <c r="E136" s="105"/>
      <c r="F136" s="105"/>
      <c r="G136" s="105"/>
      <c r="H136" s="105"/>
      <c r="I136" s="125"/>
      <c r="J136" s="125"/>
      <c r="K136" s="125"/>
      <c r="L136" s="125"/>
      <c r="M136" s="125"/>
      <c r="N136" s="125"/>
      <c r="O136" s="125"/>
      <c r="P136" s="125"/>
      <c r="Q136" s="145"/>
      <c r="R136" s="125"/>
      <c r="S136" s="125"/>
      <c r="T136" s="125"/>
      <c r="U136" s="125"/>
      <c r="V136" s="125"/>
      <c r="W136" s="125"/>
      <c r="X136" s="125"/>
      <c r="Y136" s="125"/>
      <c r="Z136" s="105"/>
    </row>
    <row r="137" spans="1:26" ht="15.75" hidden="1" customHeight="1" x14ac:dyDescent="0.15">
      <c r="A137" s="80"/>
      <c r="B137" s="80"/>
      <c r="C137" s="105"/>
      <c r="D137" s="105"/>
      <c r="E137" s="105"/>
      <c r="F137" s="105"/>
      <c r="G137" s="105"/>
      <c r="H137" s="105"/>
      <c r="I137" s="125"/>
      <c r="J137" s="125"/>
      <c r="K137" s="125"/>
      <c r="L137" s="125"/>
      <c r="M137" s="125"/>
      <c r="N137" s="125"/>
      <c r="O137" s="125"/>
      <c r="P137" s="125"/>
      <c r="Q137" s="145"/>
      <c r="R137" s="125"/>
      <c r="S137" s="125"/>
      <c r="T137" s="125"/>
      <c r="U137" s="125"/>
      <c r="V137" s="125"/>
      <c r="W137" s="125"/>
      <c r="X137" s="125"/>
      <c r="Y137" s="125"/>
      <c r="Z137" s="105"/>
    </row>
    <row r="138" spans="1:26" ht="15.75" hidden="1" customHeight="1" x14ac:dyDescent="0.15">
      <c r="A138" s="80"/>
      <c r="B138" s="80"/>
      <c r="C138" s="105"/>
      <c r="D138" s="105"/>
      <c r="E138" s="105"/>
      <c r="F138" s="105"/>
      <c r="G138" s="105"/>
      <c r="H138" s="105"/>
      <c r="I138" s="125"/>
      <c r="J138" s="125"/>
      <c r="K138" s="125"/>
      <c r="L138" s="125"/>
      <c r="M138" s="125"/>
      <c r="N138" s="125"/>
      <c r="O138" s="125"/>
      <c r="P138" s="125"/>
      <c r="Q138" s="145"/>
      <c r="R138" s="125"/>
      <c r="S138" s="125"/>
      <c r="T138" s="125"/>
      <c r="U138" s="125"/>
      <c r="V138" s="125"/>
      <c r="W138" s="125"/>
      <c r="X138" s="125"/>
      <c r="Y138" s="125"/>
      <c r="Z138" s="105"/>
    </row>
    <row r="139" spans="1:26" ht="15.75" hidden="1" customHeight="1" x14ac:dyDescent="0.15">
      <c r="A139" s="80"/>
      <c r="B139" s="80"/>
      <c r="C139" s="105"/>
      <c r="D139" s="105"/>
      <c r="E139" s="105"/>
      <c r="F139" s="105"/>
      <c r="G139" s="105"/>
      <c r="H139" s="105"/>
      <c r="I139" s="125"/>
      <c r="J139" s="125"/>
      <c r="K139" s="125"/>
      <c r="L139" s="125"/>
      <c r="M139" s="125"/>
      <c r="N139" s="125"/>
      <c r="O139" s="125"/>
      <c r="P139" s="125"/>
      <c r="Q139" s="145"/>
      <c r="R139" s="125"/>
      <c r="S139" s="125"/>
      <c r="T139" s="125"/>
      <c r="U139" s="125"/>
      <c r="V139" s="125"/>
      <c r="W139" s="125"/>
      <c r="X139" s="125"/>
      <c r="Y139" s="125"/>
      <c r="Z139" s="105"/>
    </row>
    <row r="140" spans="1:26" ht="15.75" hidden="1" customHeight="1" x14ac:dyDescent="0.15">
      <c r="A140" s="80"/>
      <c r="B140" s="80"/>
      <c r="C140" s="105"/>
      <c r="D140" s="105"/>
      <c r="E140" s="105"/>
      <c r="F140" s="105"/>
      <c r="G140" s="105"/>
      <c r="H140" s="105"/>
      <c r="I140" s="125"/>
      <c r="J140" s="125"/>
      <c r="K140" s="125"/>
      <c r="L140" s="125"/>
      <c r="M140" s="125"/>
      <c r="N140" s="125"/>
      <c r="O140" s="125"/>
      <c r="P140" s="125"/>
      <c r="Q140" s="145"/>
      <c r="R140" s="125"/>
      <c r="S140" s="125"/>
      <c r="T140" s="125"/>
      <c r="U140" s="125"/>
      <c r="V140" s="125"/>
      <c r="W140" s="125"/>
      <c r="X140" s="125"/>
      <c r="Y140" s="125"/>
      <c r="Z140" s="105"/>
    </row>
    <row r="141" spans="1:26" ht="15.75" hidden="1" customHeight="1" x14ac:dyDescent="0.15">
      <c r="A141" s="80"/>
      <c r="B141" s="80"/>
      <c r="C141" s="105"/>
      <c r="D141" s="105"/>
      <c r="E141" s="105"/>
      <c r="F141" s="105"/>
      <c r="G141" s="105"/>
      <c r="H141" s="105"/>
      <c r="I141" s="125"/>
      <c r="J141" s="125"/>
      <c r="K141" s="125"/>
      <c r="L141" s="125"/>
      <c r="M141" s="125"/>
      <c r="N141" s="125"/>
      <c r="O141" s="125"/>
      <c r="P141" s="125"/>
      <c r="Q141" s="145"/>
      <c r="R141" s="125"/>
      <c r="S141" s="125"/>
      <c r="T141" s="125"/>
      <c r="U141" s="125"/>
      <c r="V141" s="125"/>
      <c r="W141" s="125"/>
      <c r="X141" s="125"/>
      <c r="Y141" s="125"/>
      <c r="Z141" s="105"/>
    </row>
    <row r="142" spans="1:26" ht="15.75" hidden="1" customHeight="1" x14ac:dyDescent="0.15">
      <c r="A142" s="80"/>
      <c r="B142" s="80"/>
      <c r="C142" s="105"/>
      <c r="D142" s="105"/>
      <c r="E142" s="105"/>
      <c r="F142" s="105"/>
      <c r="G142" s="105"/>
      <c r="H142" s="105"/>
      <c r="I142" s="125"/>
      <c r="J142" s="125"/>
      <c r="K142" s="125"/>
      <c r="L142" s="125"/>
      <c r="M142" s="125"/>
      <c r="N142" s="125"/>
      <c r="O142" s="125"/>
      <c r="P142" s="125"/>
      <c r="Q142" s="145"/>
      <c r="R142" s="125"/>
      <c r="S142" s="125"/>
      <c r="T142" s="125"/>
      <c r="U142" s="125"/>
      <c r="V142" s="125"/>
      <c r="W142" s="125"/>
      <c r="X142" s="125"/>
      <c r="Y142" s="125"/>
      <c r="Z142" s="105"/>
    </row>
    <row r="143" spans="1:26" ht="15.75" hidden="1" customHeight="1" x14ac:dyDescent="0.15">
      <c r="A143" s="80"/>
      <c r="B143" s="80"/>
      <c r="C143" s="105"/>
      <c r="D143" s="105"/>
      <c r="E143" s="105"/>
      <c r="F143" s="105"/>
      <c r="G143" s="105"/>
      <c r="H143" s="105"/>
      <c r="I143" s="125"/>
      <c r="J143" s="125"/>
      <c r="K143" s="125"/>
      <c r="L143" s="125"/>
      <c r="M143" s="125"/>
      <c r="N143" s="125"/>
      <c r="O143" s="125"/>
      <c r="P143" s="125"/>
      <c r="Q143" s="145"/>
      <c r="R143" s="125"/>
      <c r="S143" s="125"/>
      <c r="T143" s="125"/>
      <c r="U143" s="125"/>
      <c r="V143" s="125"/>
      <c r="W143" s="125"/>
      <c r="X143" s="125"/>
      <c r="Y143" s="125"/>
      <c r="Z143" s="105"/>
    </row>
    <row r="144" spans="1:26" ht="15.75" hidden="1" customHeight="1" x14ac:dyDescent="0.15">
      <c r="A144" s="80"/>
      <c r="B144" s="80"/>
      <c r="C144" s="105"/>
      <c r="D144" s="105"/>
      <c r="E144" s="105"/>
      <c r="F144" s="105"/>
      <c r="G144" s="105"/>
      <c r="H144" s="105"/>
      <c r="I144" s="125"/>
      <c r="J144" s="125"/>
      <c r="K144" s="125"/>
      <c r="L144" s="125"/>
      <c r="M144" s="125"/>
      <c r="N144" s="125"/>
      <c r="O144" s="125"/>
      <c r="P144" s="125"/>
      <c r="Q144" s="145"/>
      <c r="R144" s="125"/>
      <c r="S144" s="125"/>
      <c r="T144" s="125"/>
      <c r="U144" s="125"/>
      <c r="V144" s="125"/>
      <c r="W144" s="125"/>
      <c r="X144" s="125"/>
      <c r="Y144" s="125"/>
      <c r="Z144" s="105"/>
    </row>
    <row r="145" spans="1:26" ht="15.75" hidden="1" customHeight="1" x14ac:dyDescent="0.15">
      <c r="A145" s="80"/>
      <c r="B145" s="80"/>
      <c r="C145" s="105"/>
      <c r="D145" s="105"/>
      <c r="E145" s="105"/>
      <c r="F145" s="105"/>
      <c r="G145" s="105"/>
      <c r="H145" s="105"/>
      <c r="I145" s="125"/>
      <c r="J145" s="125"/>
      <c r="K145" s="125"/>
      <c r="L145" s="125"/>
      <c r="M145" s="125"/>
      <c r="N145" s="125"/>
      <c r="O145" s="125"/>
      <c r="P145" s="125"/>
      <c r="Q145" s="145"/>
      <c r="R145" s="125"/>
      <c r="S145" s="125"/>
      <c r="T145" s="125"/>
      <c r="U145" s="125"/>
      <c r="V145" s="125"/>
      <c r="W145" s="125"/>
      <c r="X145" s="125"/>
      <c r="Y145" s="125"/>
      <c r="Z145" s="105"/>
    </row>
    <row r="146" spans="1:26" ht="15.75" hidden="1" customHeight="1" x14ac:dyDescent="0.15">
      <c r="A146" s="80"/>
      <c r="B146" s="80"/>
      <c r="C146" s="105"/>
      <c r="D146" s="105"/>
      <c r="E146" s="105"/>
      <c r="F146" s="105"/>
      <c r="G146" s="105"/>
      <c r="H146" s="105"/>
      <c r="I146" s="125"/>
      <c r="J146" s="125"/>
      <c r="K146" s="125"/>
      <c r="L146" s="125"/>
      <c r="M146" s="125"/>
      <c r="N146" s="125"/>
      <c r="O146" s="125"/>
      <c r="P146" s="125"/>
      <c r="Q146" s="145"/>
      <c r="R146" s="125"/>
      <c r="S146" s="125"/>
      <c r="T146" s="125"/>
      <c r="U146" s="125"/>
      <c r="V146" s="125"/>
      <c r="W146" s="125"/>
      <c r="X146" s="125"/>
      <c r="Y146" s="125"/>
      <c r="Z146" s="105"/>
    </row>
    <row r="147" spans="1:26" ht="15.75" hidden="1" customHeight="1" x14ac:dyDescent="0.15">
      <c r="A147" s="80"/>
      <c r="B147" s="80"/>
      <c r="C147" s="105"/>
      <c r="D147" s="105"/>
      <c r="E147" s="105"/>
      <c r="F147" s="105"/>
      <c r="G147" s="105"/>
      <c r="H147" s="105"/>
      <c r="I147" s="125"/>
      <c r="J147" s="125"/>
      <c r="K147" s="125"/>
      <c r="L147" s="125"/>
      <c r="M147" s="125"/>
      <c r="N147" s="125"/>
      <c r="O147" s="125"/>
      <c r="P147" s="125"/>
      <c r="Q147" s="145"/>
      <c r="R147" s="125"/>
      <c r="S147" s="125"/>
      <c r="T147" s="125"/>
      <c r="U147" s="125"/>
      <c r="V147" s="125"/>
      <c r="W147" s="125"/>
      <c r="X147" s="125"/>
      <c r="Y147" s="125"/>
      <c r="Z147" s="105"/>
    </row>
    <row r="148" spans="1:26" ht="15.75" hidden="1" customHeight="1" x14ac:dyDescent="0.15">
      <c r="A148" s="80"/>
      <c r="B148" s="80"/>
      <c r="C148" s="105"/>
      <c r="D148" s="105"/>
      <c r="E148" s="105"/>
      <c r="F148" s="105"/>
      <c r="G148" s="105"/>
      <c r="H148" s="105"/>
      <c r="I148" s="125"/>
      <c r="J148" s="125"/>
      <c r="K148" s="125"/>
      <c r="L148" s="125"/>
      <c r="M148" s="125"/>
      <c r="N148" s="125"/>
      <c r="O148" s="125"/>
      <c r="P148" s="125"/>
      <c r="Q148" s="145"/>
      <c r="R148" s="125"/>
      <c r="S148" s="125"/>
      <c r="T148" s="125"/>
      <c r="U148" s="125"/>
      <c r="V148" s="125"/>
      <c r="W148" s="125"/>
      <c r="X148" s="125"/>
      <c r="Y148" s="125"/>
      <c r="Z148" s="105"/>
    </row>
    <row r="149" spans="1:26" ht="20.100000000000001" customHeight="1" x14ac:dyDescent="0.15">
      <c r="A149" s="80"/>
      <c r="B149" s="80"/>
      <c r="C149" s="105"/>
      <c r="D149" s="105"/>
      <c r="E149" s="105"/>
      <c r="F149" s="105"/>
      <c r="G149" s="105"/>
      <c r="H149" s="105"/>
      <c r="I149" s="125"/>
      <c r="J149" s="105"/>
      <c r="K149" s="105"/>
      <c r="L149" s="105"/>
      <c r="M149" s="105"/>
      <c r="N149" s="105"/>
      <c r="O149" s="105"/>
      <c r="P149" s="105"/>
      <c r="Q149" s="146"/>
      <c r="R149" s="105"/>
      <c r="S149" s="105"/>
      <c r="T149" s="105"/>
      <c r="U149" s="105"/>
      <c r="V149" s="105"/>
      <c r="W149" s="105"/>
      <c r="X149" s="105"/>
      <c r="Y149" s="105"/>
      <c r="Z149" s="105"/>
    </row>
    <row r="150" spans="1:26" ht="20.100000000000001" customHeight="1" x14ac:dyDescent="0.15">
      <c r="A150" s="80"/>
      <c r="B150" s="80"/>
      <c r="C150" s="92" t="s">
        <v>75</v>
      </c>
      <c r="D150" s="93"/>
      <c r="E150" s="93"/>
      <c r="F150" s="93"/>
      <c r="G150" s="93"/>
      <c r="H150" s="94"/>
      <c r="I150" s="126"/>
      <c r="K150" s="126"/>
    </row>
    <row r="151" spans="1:26" ht="20.100000000000001" customHeight="1" x14ac:dyDescent="0.15">
      <c r="A151" s="80"/>
      <c r="B151" s="80"/>
      <c r="C151" s="95"/>
      <c r="D151" s="96"/>
      <c r="E151" s="96"/>
      <c r="F151" s="96"/>
      <c r="G151" s="96"/>
      <c r="H151" s="96"/>
      <c r="I151" s="97"/>
      <c r="J151" s="97"/>
      <c r="K151" s="97"/>
      <c r="L151" s="97"/>
      <c r="M151" s="97"/>
      <c r="N151" s="97"/>
      <c r="O151" s="97"/>
      <c r="P151" s="97"/>
      <c r="Q151" s="97"/>
      <c r="R151" s="97"/>
      <c r="S151" s="97"/>
      <c r="T151" s="97"/>
      <c r="U151" s="97"/>
      <c r="V151" s="97"/>
      <c r="W151" s="97"/>
      <c r="X151" s="97"/>
      <c r="Y151" s="97"/>
      <c r="Z151" s="98"/>
    </row>
    <row r="152" spans="1:26" ht="20.100000000000001" customHeight="1" x14ac:dyDescent="0.15">
      <c r="A152" s="80"/>
      <c r="B152" s="80"/>
      <c r="C152" s="95"/>
      <c r="D152" s="147" t="s">
        <v>76</v>
      </c>
      <c r="E152" s="127"/>
      <c r="F152" s="127"/>
      <c r="G152" s="127"/>
      <c r="H152" s="127"/>
      <c r="I152" s="127"/>
      <c r="J152" s="127"/>
      <c r="K152" s="127"/>
      <c r="L152" s="127"/>
      <c r="M152" s="127"/>
      <c r="N152" s="127"/>
      <c r="O152" s="127"/>
      <c r="P152" s="127"/>
      <c r="Q152" s="127"/>
      <c r="R152" s="127"/>
      <c r="S152" s="127"/>
      <c r="T152" s="127"/>
      <c r="U152" s="127"/>
      <c r="V152" s="127"/>
      <c r="W152" s="127"/>
      <c r="X152" s="106"/>
      <c r="Y152" s="105"/>
      <c r="Z152" s="104"/>
    </row>
    <row r="153" spans="1:26" ht="20.100000000000001" customHeight="1" x14ac:dyDescent="0.15">
      <c r="A153" s="80">
        <f>IF(AND($I153&lt;&gt;"しない", $I153&lt;&gt;"する"), 1001, 0)</f>
        <v>0</v>
      </c>
      <c r="B153" s="80"/>
      <c r="C153" s="99"/>
      <c r="D153" s="100">
        <v>1</v>
      </c>
      <c r="E153" s="105" t="s">
        <v>77</v>
      </c>
      <c r="F153" s="105"/>
      <c r="G153" s="105"/>
      <c r="H153" s="105"/>
      <c r="I153" s="37" t="s">
        <v>78</v>
      </c>
      <c r="J153" s="38"/>
      <c r="K153" s="38"/>
      <c r="L153" s="38"/>
      <c r="M153" s="38"/>
      <c r="N153" s="105"/>
      <c r="O153" s="105"/>
      <c r="P153" s="105"/>
      <c r="Q153" s="105"/>
      <c r="R153" s="105"/>
      <c r="S153" s="105"/>
      <c r="T153" s="105"/>
      <c r="U153" s="105"/>
      <c r="Z153" s="148"/>
    </row>
    <row r="154" spans="1:26" ht="20.100000000000001" customHeight="1" x14ac:dyDescent="0.15">
      <c r="A154" s="80"/>
      <c r="B154" s="80"/>
      <c r="C154" s="108"/>
      <c r="D154" s="105"/>
      <c r="E154" s="105"/>
      <c r="F154" s="105"/>
      <c r="G154" s="105"/>
      <c r="H154" s="105"/>
      <c r="I154" s="149"/>
      <c r="J154" s="107" t="s">
        <v>16</v>
      </c>
      <c r="K154" s="107"/>
      <c r="L154" s="107"/>
      <c r="M154" s="107"/>
      <c r="N154" s="107"/>
      <c r="O154" s="107"/>
      <c r="P154" s="107"/>
      <c r="Q154" s="107"/>
      <c r="R154" s="107"/>
      <c r="S154" s="107"/>
      <c r="T154" s="107"/>
      <c r="U154" s="105"/>
      <c r="Z154" s="148"/>
    </row>
    <row r="155" spans="1:26" ht="20.100000000000001" customHeight="1" x14ac:dyDescent="0.15">
      <c r="A155" s="80">
        <f>IF(AND($I153="する",OR(TRIM($I155)="", NOT(OR(IFERROR(SEARCH(" ",$I155),0)&gt;0, IFERROR(SEARCH("　",$I155),0)&gt;0)))), 1001, 0)</f>
        <v>0</v>
      </c>
      <c r="B155" s="80"/>
      <c r="C155" s="99"/>
      <c r="D155" s="100">
        <v>2</v>
      </c>
      <c r="E155" s="75" t="s">
        <v>71</v>
      </c>
      <c r="I155" s="37"/>
      <c r="J155" s="37"/>
      <c r="K155" s="37"/>
      <c r="L155" s="37"/>
      <c r="M155" s="37"/>
      <c r="N155" s="37"/>
      <c r="O155" s="37"/>
      <c r="P155" s="37"/>
      <c r="Q155" s="37"/>
      <c r="R155" s="37"/>
      <c r="S155" s="37"/>
      <c r="T155" s="37"/>
      <c r="U155" s="37"/>
      <c r="V155" s="37"/>
      <c r="W155" s="37"/>
      <c r="X155" s="37"/>
      <c r="Y155" s="37"/>
      <c r="Z155" s="104"/>
    </row>
    <row r="156" spans="1:26" ht="20.100000000000001" customHeight="1" x14ac:dyDescent="0.15">
      <c r="A156" s="80"/>
      <c r="B156" s="80"/>
      <c r="C156" s="99"/>
      <c r="D156" s="100"/>
      <c r="E156" s="105"/>
      <c r="F156" s="105"/>
      <c r="G156" s="105"/>
      <c r="H156" s="105"/>
      <c r="I156" s="111"/>
      <c r="J156" s="107" t="s">
        <v>50</v>
      </c>
      <c r="K156" s="107"/>
      <c r="L156" s="107"/>
      <c r="M156" s="107"/>
      <c r="N156" s="107"/>
      <c r="O156" s="107"/>
      <c r="P156" s="107"/>
      <c r="Q156" s="107"/>
      <c r="R156" s="107"/>
      <c r="S156" s="107"/>
      <c r="T156" s="107"/>
      <c r="U156" s="107"/>
      <c r="V156" s="107"/>
      <c r="W156" s="107"/>
      <c r="X156" s="107"/>
      <c r="Y156" s="107"/>
      <c r="Z156" s="104"/>
    </row>
    <row r="157" spans="1:26" ht="20.100000000000001" customHeight="1" x14ac:dyDescent="0.15">
      <c r="A157" s="80">
        <f>IF(AND($I153="する",OR(TRIM($I157)="", NOT(OR(IFERROR(SEARCH(" ",$I157),0)&gt;0, IFERROR(SEARCH("　",$I157),0)&gt;0)))), 1001, 0)</f>
        <v>0</v>
      </c>
      <c r="B157" s="80"/>
      <c r="C157" s="99"/>
      <c r="D157" s="100">
        <v>3</v>
      </c>
      <c r="E157" s="75" t="s">
        <v>72</v>
      </c>
      <c r="I157" s="37"/>
      <c r="J157" s="37"/>
      <c r="K157" s="37"/>
      <c r="L157" s="37"/>
      <c r="M157" s="37"/>
      <c r="N157" s="37"/>
      <c r="O157" s="37"/>
      <c r="P157" s="37"/>
      <c r="Q157" s="37"/>
      <c r="R157" s="37"/>
      <c r="S157" s="37"/>
      <c r="T157" s="37"/>
      <c r="U157" s="37"/>
      <c r="V157" s="37"/>
      <c r="W157" s="37"/>
      <c r="X157" s="37"/>
      <c r="Y157" s="37"/>
      <c r="Z157" s="104"/>
    </row>
    <row r="158" spans="1:26" ht="20.100000000000001" customHeight="1" x14ac:dyDescent="0.15">
      <c r="A158" s="80"/>
      <c r="B158" s="80"/>
      <c r="C158" s="108"/>
      <c r="D158" s="105"/>
      <c r="E158" s="105"/>
      <c r="F158" s="105"/>
      <c r="G158" s="105"/>
      <c r="H158" s="105"/>
      <c r="I158" s="111"/>
      <c r="J158" s="107" t="s">
        <v>52</v>
      </c>
      <c r="K158" s="107"/>
      <c r="L158" s="107"/>
      <c r="M158" s="107"/>
      <c r="N158" s="107"/>
      <c r="O158" s="107"/>
      <c r="P158" s="107"/>
      <c r="Q158" s="107"/>
      <c r="R158" s="107"/>
      <c r="S158" s="107"/>
      <c r="T158" s="107"/>
      <c r="U158" s="107"/>
      <c r="V158" s="107"/>
      <c r="W158" s="107"/>
      <c r="X158" s="107"/>
      <c r="Y158" s="107"/>
      <c r="Z158" s="104"/>
    </row>
    <row r="159" spans="1:26" ht="20.100000000000001" customHeight="1" x14ac:dyDescent="0.15">
      <c r="A159" s="80">
        <f>IF(AND($I153="する",OR(TRIM($I159)="", LEN($I159)&lt;&gt;8, NOT(ISNUMBER(VALUE(I159))), IFERROR(SEARCH("-", $I159),0)&gt;0)), 1001, 0)</f>
        <v>0</v>
      </c>
      <c r="B159" s="80"/>
      <c r="C159" s="99"/>
      <c r="D159" s="100">
        <v>4</v>
      </c>
      <c r="E159" s="75" t="s">
        <v>79</v>
      </c>
      <c r="I159" s="37"/>
      <c r="J159" s="37"/>
      <c r="K159" s="37"/>
      <c r="L159" s="37"/>
      <c r="M159" s="37"/>
      <c r="N159" s="105"/>
      <c r="O159" s="105"/>
      <c r="P159" s="105"/>
      <c r="Q159" s="105"/>
      <c r="R159" s="105"/>
      <c r="S159" s="105"/>
      <c r="T159" s="105"/>
      <c r="U159" s="105"/>
      <c r="V159" s="105"/>
      <c r="W159" s="105"/>
      <c r="X159" s="105"/>
      <c r="Y159" s="105"/>
      <c r="Z159" s="104"/>
    </row>
    <row r="160" spans="1:26" ht="20.100000000000001" customHeight="1" x14ac:dyDescent="0.15">
      <c r="A160" s="80"/>
      <c r="B160" s="80"/>
      <c r="C160" s="108"/>
      <c r="D160" s="105"/>
      <c r="E160" s="105"/>
      <c r="F160" s="105"/>
      <c r="G160" s="105"/>
      <c r="H160" s="105"/>
      <c r="I160" s="102"/>
      <c r="J160" s="107" t="s">
        <v>95</v>
      </c>
      <c r="K160" s="106"/>
      <c r="L160" s="106"/>
      <c r="M160" s="106"/>
      <c r="N160" s="106"/>
      <c r="O160" s="106"/>
      <c r="P160" s="106"/>
      <c r="Q160" s="106"/>
      <c r="R160" s="106"/>
      <c r="S160" s="106"/>
      <c r="T160" s="106"/>
      <c r="U160" s="106"/>
      <c r="V160" s="106"/>
      <c r="W160" s="106"/>
      <c r="X160" s="106"/>
      <c r="Y160" s="106"/>
      <c r="Z160" s="104"/>
    </row>
    <row r="161" spans="1:27" ht="20.100000000000001" customHeight="1" x14ac:dyDescent="0.15">
      <c r="A161" s="80">
        <f>IF(AND($I153="する",TRIM($I161)=""), 1001, 0)</f>
        <v>0</v>
      </c>
      <c r="B161" s="80"/>
      <c r="C161" s="99"/>
      <c r="D161" s="100">
        <v>5</v>
      </c>
      <c r="E161" s="75" t="s">
        <v>42</v>
      </c>
      <c r="I161" s="41"/>
      <c r="J161" s="42"/>
      <c r="K161" s="42"/>
      <c r="L161" s="42"/>
      <c r="M161" s="42"/>
      <c r="N161" s="105"/>
      <c r="O161" s="105"/>
      <c r="P161" s="105"/>
      <c r="Q161" s="105"/>
      <c r="R161" s="105"/>
      <c r="S161" s="105"/>
      <c r="T161" s="105"/>
      <c r="U161" s="105"/>
      <c r="V161" s="105"/>
      <c r="W161" s="105"/>
      <c r="X161" s="105"/>
      <c r="Y161" s="105"/>
      <c r="Z161" s="104"/>
    </row>
    <row r="162" spans="1:27" ht="20.100000000000001" customHeight="1" x14ac:dyDescent="0.15">
      <c r="A162" s="80"/>
      <c r="B162" s="80"/>
      <c r="C162" s="99"/>
      <c r="D162" s="100"/>
      <c r="E162" s="105"/>
      <c r="F162" s="105"/>
      <c r="G162" s="105"/>
      <c r="H162" s="105"/>
      <c r="I162" s="102"/>
      <c r="J162" s="107" t="s">
        <v>172</v>
      </c>
      <c r="K162" s="106"/>
      <c r="L162" s="106"/>
      <c r="M162" s="106"/>
      <c r="N162" s="106"/>
      <c r="O162" s="106"/>
      <c r="P162" s="106"/>
      <c r="Q162" s="106"/>
      <c r="R162" s="106"/>
      <c r="S162" s="106"/>
      <c r="T162" s="106"/>
      <c r="U162" s="106"/>
      <c r="V162" s="106"/>
      <c r="W162" s="106"/>
      <c r="X162" s="106"/>
      <c r="Y162" s="106"/>
      <c r="Z162" s="104"/>
    </row>
    <row r="163" spans="1:27" ht="20.100000000000001" customHeight="1" x14ac:dyDescent="0.15">
      <c r="A163" s="80">
        <f>IF(AND($I153="する",AND($I163&lt;&gt;"", OR(ISERROR(FIND("@"&amp;LEFT($I163,3)&amp;"@", 都道府県3))=FALSE, ISERROR(FIND("@"&amp;LEFT($I163,4)&amp;"@",都道府県4))=FALSE))=FALSE), 1001, 0)</f>
        <v>0</v>
      </c>
      <c r="B163" s="80"/>
      <c r="C163" s="99"/>
      <c r="D163" s="100">
        <v>6</v>
      </c>
      <c r="E163" s="75" t="s">
        <v>43</v>
      </c>
      <c r="I163" s="43"/>
      <c r="J163" s="43"/>
      <c r="K163" s="43"/>
      <c r="L163" s="43"/>
      <c r="M163" s="43"/>
      <c r="N163" s="43"/>
      <c r="O163" s="43"/>
      <c r="P163" s="43"/>
      <c r="Q163" s="44"/>
      <c r="R163" s="43"/>
      <c r="S163" s="43"/>
      <c r="T163" s="43"/>
      <c r="U163" s="43"/>
      <c r="V163" s="43"/>
      <c r="W163" s="43"/>
      <c r="X163" s="43"/>
      <c r="Y163" s="43"/>
      <c r="Z163" s="104"/>
    </row>
    <row r="164" spans="1:27" ht="20.100000000000001" customHeight="1" x14ac:dyDescent="0.15">
      <c r="A164" s="80"/>
      <c r="B164" s="80"/>
      <c r="C164" s="99"/>
      <c r="D164" s="100"/>
      <c r="E164" s="105"/>
      <c r="F164" s="105"/>
      <c r="G164" s="105"/>
      <c r="H164" s="105"/>
      <c r="I164" s="102"/>
      <c r="J164" s="107" t="s">
        <v>44</v>
      </c>
      <c r="K164" s="106"/>
      <c r="L164" s="106"/>
      <c r="M164" s="106"/>
      <c r="N164" s="106"/>
      <c r="O164" s="106"/>
      <c r="P164" s="106"/>
      <c r="Q164" s="106"/>
      <c r="R164" s="106"/>
      <c r="S164" s="106"/>
      <c r="T164" s="106"/>
      <c r="U164" s="106"/>
      <c r="V164" s="106"/>
      <c r="W164" s="106"/>
      <c r="X164" s="106"/>
      <c r="Y164" s="106"/>
      <c r="Z164" s="104"/>
    </row>
    <row r="165" spans="1:27" ht="20.100000000000001" customHeight="1" x14ac:dyDescent="0.15">
      <c r="A165" s="80">
        <f>IF(AND($I153="する",NOT(AND(TRIM($I165)&lt;&gt;"",ISNUMBER(VALUE(SUBSTITUTE($I165,"-",""))),IFERROR(SEARCH("-",$I165),0)&gt;0))), 1001, 0)</f>
        <v>0</v>
      </c>
      <c r="B165" s="80"/>
      <c r="C165" s="99"/>
      <c r="D165" s="100">
        <v>7</v>
      </c>
      <c r="E165" s="75" t="s">
        <v>53</v>
      </c>
      <c r="I165" s="37"/>
      <c r="J165" s="37"/>
      <c r="K165" s="37"/>
      <c r="L165" s="37"/>
      <c r="M165" s="37"/>
      <c r="Y165" s="106"/>
      <c r="Z165" s="104"/>
    </row>
    <row r="166" spans="1:27" ht="20.100000000000001" customHeight="1" x14ac:dyDescent="0.15">
      <c r="A166" s="80"/>
      <c r="B166" s="80"/>
      <c r="C166" s="108"/>
      <c r="D166" s="105"/>
      <c r="E166" s="105"/>
      <c r="F166" s="105"/>
      <c r="G166" s="105"/>
      <c r="H166" s="105"/>
      <c r="I166" s="102"/>
      <c r="J166" s="107" t="s">
        <v>56</v>
      </c>
      <c r="K166" s="106"/>
      <c r="L166" s="106"/>
      <c r="M166" s="106"/>
      <c r="N166" s="106"/>
      <c r="O166" s="106"/>
      <c r="P166" s="106"/>
      <c r="Q166" s="106"/>
      <c r="R166" s="106"/>
      <c r="S166" s="106"/>
      <c r="T166" s="106"/>
      <c r="U166" s="106"/>
      <c r="V166" s="106"/>
      <c r="W166" s="106"/>
      <c r="X166" s="106"/>
      <c r="Y166" s="106"/>
      <c r="Z166" s="104"/>
    </row>
    <row r="167" spans="1:27" ht="20.100000000000001" customHeight="1" x14ac:dyDescent="0.15">
      <c r="A167" s="80">
        <f>IF(AND($I153="する",AND(TRIM($I167)&lt;&gt;"",NOT(AND(ISNUMBER(VALUE(SUBSTITUTE($I167,"-",""))),IFERROR(SEARCH("-",$I167),0)&gt;0)))), 1001, 0)</f>
        <v>0</v>
      </c>
      <c r="B167" s="80"/>
      <c r="C167" s="99"/>
      <c r="D167" s="100">
        <v>8</v>
      </c>
      <c r="E167" s="75" t="s">
        <v>57</v>
      </c>
      <c r="I167" s="37"/>
      <c r="J167" s="37"/>
      <c r="K167" s="37"/>
      <c r="L167" s="37"/>
      <c r="M167" s="37"/>
      <c r="N167" s="106"/>
      <c r="O167" s="106"/>
      <c r="P167" s="106"/>
      <c r="Q167" s="106"/>
      <c r="R167" s="106"/>
      <c r="S167" s="106"/>
      <c r="T167" s="106"/>
      <c r="U167" s="106"/>
      <c r="V167" s="106"/>
      <c r="W167" s="106"/>
      <c r="X167" s="106"/>
      <c r="Y167" s="106"/>
      <c r="Z167" s="104"/>
    </row>
    <row r="168" spans="1:27" ht="20.100000000000001" customHeight="1" x14ac:dyDescent="0.15">
      <c r="A168" s="80"/>
      <c r="B168" s="80"/>
      <c r="C168" s="108"/>
      <c r="D168" s="105"/>
      <c r="E168" s="105"/>
      <c r="F168" s="105"/>
      <c r="G168" s="105"/>
      <c r="H168" s="105"/>
      <c r="I168" s="102"/>
      <c r="J168" s="107" t="s">
        <v>56</v>
      </c>
      <c r="K168" s="106"/>
      <c r="L168" s="106"/>
      <c r="M168" s="106"/>
      <c r="N168" s="106"/>
      <c r="O168" s="106"/>
      <c r="P168" s="106"/>
      <c r="Q168" s="106"/>
      <c r="R168" s="106"/>
      <c r="S168" s="106"/>
      <c r="T168" s="106"/>
      <c r="U168" s="106"/>
      <c r="V168" s="106"/>
      <c r="W168" s="106"/>
      <c r="X168" s="106"/>
      <c r="Y168" s="106"/>
      <c r="Z168" s="104"/>
    </row>
    <row r="169" spans="1:27" ht="20.100000000000001" customHeight="1" x14ac:dyDescent="0.15">
      <c r="A169" s="80">
        <f>IF(AND($I153="する",AND(TRIM($I169)&lt;&gt;"", NOT(IFERROR(SEARCH("@",$I169),0)&gt;0))), 1001, 0)</f>
        <v>0</v>
      </c>
      <c r="B169" s="80"/>
      <c r="C169" s="99"/>
      <c r="D169" s="100">
        <v>9</v>
      </c>
      <c r="E169" s="75" t="s">
        <v>58</v>
      </c>
      <c r="I169" s="37"/>
      <c r="J169" s="37"/>
      <c r="K169" s="37"/>
      <c r="L169" s="37"/>
      <c r="M169" s="37"/>
      <c r="N169" s="37"/>
      <c r="O169" s="37"/>
      <c r="P169" s="37"/>
      <c r="Q169" s="32"/>
      <c r="R169" s="37"/>
      <c r="S169" s="37"/>
      <c r="T169" s="37"/>
      <c r="U169" s="37"/>
      <c r="V169" s="37"/>
      <c r="W169" s="37"/>
      <c r="X169" s="37"/>
      <c r="Y169" s="37"/>
      <c r="Z169" s="104"/>
    </row>
    <row r="170" spans="1:27" ht="20.100000000000001" customHeight="1" x14ac:dyDescent="0.15">
      <c r="A170" s="80"/>
      <c r="B170" s="80"/>
      <c r="C170" s="108"/>
      <c r="D170" s="105"/>
      <c r="E170" s="105"/>
      <c r="F170" s="105"/>
      <c r="G170" s="105"/>
      <c r="H170" s="105"/>
      <c r="I170" s="102"/>
      <c r="J170" s="113" t="s">
        <v>102</v>
      </c>
      <c r="K170" s="130"/>
      <c r="L170" s="106"/>
      <c r="M170" s="106"/>
      <c r="N170" s="106"/>
      <c r="O170" s="106"/>
      <c r="P170" s="106"/>
      <c r="Q170" s="131"/>
      <c r="R170" s="106"/>
      <c r="S170" s="106"/>
      <c r="T170" s="106"/>
      <c r="U170" s="106"/>
      <c r="V170" s="106"/>
      <c r="W170" s="106"/>
      <c r="X170" s="106"/>
      <c r="Y170" s="106"/>
      <c r="Z170" s="104"/>
    </row>
    <row r="171" spans="1:27" ht="20.100000000000001" customHeight="1" x14ac:dyDescent="0.15">
      <c r="A171" s="80"/>
      <c r="B171" s="80"/>
      <c r="C171" s="119"/>
      <c r="D171" s="120"/>
      <c r="E171" s="120"/>
      <c r="F171" s="120"/>
      <c r="G171" s="120"/>
      <c r="H171" s="120"/>
      <c r="I171" s="121"/>
      <c r="J171" s="121"/>
      <c r="K171" s="122"/>
      <c r="L171" s="121"/>
      <c r="M171" s="121"/>
      <c r="N171" s="121"/>
      <c r="O171" s="121"/>
      <c r="P171" s="121"/>
      <c r="Q171" s="121"/>
      <c r="R171" s="121"/>
      <c r="S171" s="121"/>
      <c r="T171" s="121"/>
      <c r="U171" s="121"/>
      <c r="V171" s="121"/>
      <c r="W171" s="121"/>
      <c r="X171" s="121"/>
      <c r="Y171" s="150"/>
      <c r="Z171" s="123"/>
      <c r="AA171" s="137"/>
    </row>
    <row r="172" spans="1:27" ht="20.100000000000001" customHeight="1" x14ac:dyDescent="0.15">
      <c r="A172" s="80"/>
      <c r="B172" s="80"/>
      <c r="C172" s="105"/>
      <c r="D172" s="105"/>
      <c r="E172" s="105"/>
      <c r="F172" s="105"/>
      <c r="G172" s="105"/>
      <c r="H172" s="105"/>
      <c r="I172" s="125"/>
      <c r="J172" s="125"/>
      <c r="K172" s="125"/>
      <c r="L172" s="125"/>
      <c r="M172" s="125"/>
      <c r="N172" s="125"/>
      <c r="O172" s="125"/>
      <c r="P172" s="125"/>
      <c r="Q172" s="125"/>
      <c r="R172" s="125"/>
      <c r="S172" s="125"/>
      <c r="T172" s="125"/>
      <c r="U172" s="125"/>
      <c r="V172" s="125"/>
      <c r="W172" s="125"/>
      <c r="X172" s="125"/>
      <c r="Y172" s="151"/>
      <c r="Z172" s="105"/>
      <c r="AA172" s="137"/>
    </row>
    <row r="173" spans="1:27" ht="20.100000000000001" customHeight="1" x14ac:dyDescent="0.15">
      <c r="A173" s="80"/>
      <c r="B173" s="80"/>
      <c r="C173" s="105"/>
      <c r="D173" s="105"/>
      <c r="E173" s="105"/>
      <c r="F173" s="105"/>
      <c r="G173" s="105"/>
      <c r="H173" s="105"/>
      <c r="I173" s="152"/>
      <c r="J173" s="125"/>
      <c r="K173" s="125"/>
      <c r="L173" s="125"/>
      <c r="M173" s="125"/>
      <c r="N173" s="151"/>
      <c r="O173" s="125"/>
      <c r="P173" s="125"/>
      <c r="Q173" s="125"/>
      <c r="R173" s="151"/>
      <c r="S173" s="125"/>
      <c r="T173" s="125"/>
      <c r="U173" s="125"/>
      <c r="V173" s="125"/>
      <c r="W173" s="125"/>
      <c r="X173" s="125"/>
      <c r="Y173" s="125"/>
      <c r="Z173" s="125"/>
      <c r="AA173" s="125"/>
    </row>
    <row r="174" spans="1:27" ht="20.100000000000001" customHeight="1" x14ac:dyDescent="0.15">
      <c r="A174" s="80"/>
      <c r="B174" s="80"/>
      <c r="C174" s="92" t="s">
        <v>14</v>
      </c>
      <c r="D174" s="93"/>
      <c r="E174" s="93"/>
      <c r="F174" s="93"/>
      <c r="G174" s="93"/>
      <c r="H174" s="94"/>
      <c r="I174" s="153"/>
      <c r="J174" s="154"/>
      <c r="K174" s="154"/>
      <c r="L174" s="154"/>
      <c r="M174" s="154"/>
      <c r="N174" s="154"/>
      <c r="O174" s="154"/>
      <c r="P174" s="154"/>
      <c r="Q174" s="154"/>
      <c r="R174" s="154"/>
      <c r="S174" s="154"/>
      <c r="T174" s="154"/>
      <c r="U174" s="154"/>
      <c r="V174" s="154"/>
      <c r="W174" s="154"/>
      <c r="X174" s="154"/>
      <c r="Y174" s="154"/>
      <c r="Z174" s="154"/>
    </row>
    <row r="175" spans="1:27" ht="20.100000000000001" customHeight="1" x14ac:dyDescent="0.15">
      <c r="A175" s="80"/>
      <c r="B175" s="80"/>
      <c r="C175" s="155"/>
      <c r="D175" s="156"/>
      <c r="E175" s="156"/>
      <c r="F175" s="156"/>
      <c r="G175" s="156"/>
      <c r="H175" s="156"/>
      <c r="Z175" s="148"/>
      <c r="AA175" s="116"/>
    </row>
    <row r="176" spans="1:27" ht="20.100000000000001" customHeight="1" x14ac:dyDescent="0.15">
      <c r="A176" s="91"/>
      <c r="B176" s="80"/>
      <c r="C176" s="95"/>
      <c r="D176" s="100">
        <v>1</v>
      </c>
      <c r="E176" s="75" t="s">
        <v>25</v>
      </c>
      <c r="I176" s="31"/>
      <c r="J176" s="33"/>
      <c r="K176" s="33"/>
      <c r="L176" s="33"/>
      <c r="M176" s="33"/>
      <c r="N176" s="157"/>
      <c r="O176" s="157"/>
      <c r="P176" s="157"/>
      <c r="Q176" s="157"/>
      <c r="R176" s="157"/>
      <c r="S176" s="157"/>
      <c r="T176" s="157"/>
      <c r="U176" s="157"/>
      <c r="V176" s="105"/>
      <c r="W176" s="105"/>
      <c r="Z176" s="148"/>
    </row>
    <row r="177" spans="1:26" ht="30" customHeight="1" x14ac:dyDescent="0.15">
      <c r="A177" s="91"/>
      <c r="B177" s="80"/>
      <c r="C177" s="95"/>
      <c r="D177" s="158"/>
      <c r="E177" s="159"/>
      <c r="F177" s="159"/>
      <c r="G177" s="159"/>
      <c r="H177" s="157"/>
      <c r="I177" s="160"/>
      <c r="J177" s="128"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128"/>
      <c r="L177" s="128"/>
      <c r="M177" s="128"/>
      <c r="N177" s="128"/>
      <c r="O177" s="128"/>
      <c r="P177" s="128"/>
      <c r="Q177" s="128"/>
      <c r="R177" s="128"/>
      <c r="S177" s="128"/>
      <c r="T177" s="128"/>
      <c r="U177" s="128"/>
      <c r="V177" s="128"/>
      <c r="W177" s="128"/>
      <c r="X177" s="128"/>
      <c r="Y177" s="128"/>
      <c r="Z177" s="148"/>
    </row>
    <row r="178" spans="1:26" ht="20.100000000000001" customHeight="1" x14ac:dyDescent="0.15">
      <c r="A178" s="91"/>
      <c r="B178" s="80"/>
      <c r="C178" s="95"/>
      <c r="D178" s="100">
        <v>2</v>
      </c>
      <c r="E178" s="75" t="s">
        <v>26</v>
      </c>
      <c r="I178" s="37"/>
      <c r="J178" s="33"/>
      <c r="K178" s="33"/>
      <c r="L178" s="33"/>
      <c r="M178" s="33"/>
      <c r="N178" s="157"/>
      <c r="O178" s="157"/>
      <c r="P178" s="136"/>
      <c r="Q178" s="157"/>
      <c r="R178" s="157"/>
      <c r="S178" s="157"/>
      <c r="T178" s="157"/>
      <c r="U178" s="157"/>
      <c r="V178" s="105"/>
      <c r="W178" s="105"/>
      <c r="Z178" s="148"/>
    </row>
    <row r="179" spans="1:26" ht="20.100000000000001" customHeight="1" x14ac:dyDescent="0.15">
      <c r="A179" s="91"/>
      <c r="B179" s="80"/>
      <c r="C179" s="95"/>
      <c r="D179" s="158"/>
      <c r="E179" s="159"/>
      <c r="F179" s="159"/>
      <c r="G179" s="159"/>
      <c r="H179" s="157"/>
      <c r="I179" s="160"/>
      <c r="J179" s="161" t="s">
        <v>181</v>
      </c>
      <c r="K179" s="161"/>
      <c r="L179" s="161"/>
      <c r="M179" s="161"/>
      <c r="N179" s="161"/>
      <c r="O179" s="161"/>
      <c r="P179" s="161"/>
      <c r="Q179" s="161"/>
      <c r="R179" s="161"/>
      <c r="S179" s="161"/>
      <c r="T179" s="161"/>
      <c r="U179" s="161"/>
      <c r="V179" s="161"/>
      <c r="W179" s="161"/>
      <c r="X179" s="161"/>
      <c r="Y179" s="161"/>
      <c r="Z179" s="148"/>
    </row>
    <row r="180" spans="1:26" ht="20.100000000000001" customHeight="1" x14ac:dyDescent="0.15">
      <c r="A180" s="80"/>
      <c r="B180" s="80"/>
      <c r="C180" s="99"/>
      <c r="D180" s="100">
        <v>3</v>
      </c>
      <c r="E180" s="105" t="s">
        <v>1</v>
      </c>
      <c r="F180" s="105"/>
      <c r="P180" s="162"/>
      <c r="Q180" s="163"/>
      <c r="R180" s="163"/>
      <c r="S180" s="163"/>
      <c r="T180" s="163"/>
      <c r="U180" s="163"/>
      <c r="V180" s="163"/>
      <c r="W180" s="163"/>
      <c r="X180" s="163"/>
      <c r="Y180" s="163"/>
      <c r="Z180" s="104"/>
    </row>
    <row r="181" spans="1:26" ht="45" customHeight="1" x14ac:dyDescent="0.15">
      <c r="A181" s="80"/>
      <c r="B181" s="80"/>
      <c r="C181" s="99"/>
      <c r="D181" s="100"/>
      <c r="E181" s="164" t="s">
        <v>35</v>
      </c>
      <c r="F181" s="164"/>
      <c r="G181" s="164"/>
      <c r="H181" s="164"/>
      <c r="I181" s="164"/>
      <c r="J181" s="164"/>
      <c r="K181" s="164"/>
      <c r="L181" s="164"/>
      <c r="M181" s="164"/>
      <c r="N181" s="164"/>
      <c r="O181" s="164"/>
      <c r="P181" s="164"/>
      <c r="Q181" s="164"/>
      <c r="R181" s="164"/>
      <c r="S181" s="164"/>
      <c r="T181" s="164"/>
      <c r="U181" s="164"/>
      <c r="V181" s="164"/>
      <c r="W181" s="164"/>
      <c r="X181" s="164"/>
      <c r="Y181" s="164"/>
      <c r="Z181" s="104"/>
    </row>
    <row r="182" spans="1:26" ht="20.100000000000001" customHeight="1" x14ac:dyDescent="0.15">
      <c r="A182" s="80">
        <f>IF(COUNTIF($K183:$K186,"○")&gt;1, 1001, 0)</f>
        <v>0</v>
      </c>
      <c r="B182" s="334"/>
      <c r="C182" s="99"/>
      <c r="D182" s="100"/>
      <c r="E182" s="166" t="s">
        <v>8</v>
      </c>
      <c r="F182" s="167"/>
      <c r="G182" s="167"/>
      <c r="H182" s="167"/>
      <c r="I182" s="167"/>
      <c r="J182" s="168"/>
      <c r="K182" s="169" t="s">
        <v>19</v>
      </c>
      <c r="L182" s="170"/>
      <c r="M182" s="171"/>
      <c r="N182" s="172" t="s">
        <v>9</v>
      </c>
      <c r="O182" s="173"/>
      <c r="P182" s="173"/>
      <c r="Q182" s="173"/>
      <c r="R182" s="173"/>
      <c r="S182" s="173"/>
      <c r="T182" s="173"/>
      <c r="U182" s="173"/>
      <c r="V182" s="174"/>
      <c r="W182" s="175" t="s">
        <v>10</v>
      </c>
      <c r="X182" s="176"/>
      <c r="Y182" s="177"/>
      <c r="Z182" s="104"/>
    </row>
    <row r="183" spans="1:26" ht="20.100000000000001" customHeight="1" x14ac:dyDescent="0.15">
      <c r="A183" s="80"/>
      <c r="B183" s="80"/>
      <c r="C183" s="99"/>
      <c r="D183" s="178"/>
      <c r="E183" s="179" t="s">
        <v>20</v>
      </c>
      <c r="F183" s="180"/>
      <c r="G183" s="180"/>
      <c r="H183" s="180"/>
      <c r="I183" s="180"/>
      <c r="J183" s="181"/>
      <c r="K183" s="6"/>
      <c r="L183" s="39"/>
      <c r="M183" s="40"/>
      <c r="N183" s="182"/>
      <c r="O183" s="183"/>
      <c r="P183" s="183"/>
      <c r="Q183" s="183"/>
      <c r="R183" s="183"/>
      <c r="S183" s="183"/>
      <c r="T183" s="183"/>
      <c r="U183" s="183"/>
      <c r="V183" s="184"/>
      <c r="W183" s="185"/>
      <c r="X183" s="186"/>
      <c r="Y183" s="187"/>
      <c r="Z183" s="104"/>
    </row>
    <row r="184" spans="1:26" ht="20.100000000000001" customHeight="1" x14ac:dyDescent="0.15">
      <c r="A184" s="80">
        <f>IF(AND($K184="○",TRIM($N184)=""), 1001, 0)</f>
        <v>0</v>
      </c>
      <c r="B184" s="80"/>
      <c r="C184" s="99"/>
      <c r="D184" s="178"/>
      <c r="E184" s="188" t="s">
        <v>21</v>
      </c>
      <c r="F184" s="189"/>
      <c r="G184" s="189"/>
      <c r="H184" s="189"/>
      <c r="I184" s="189"/>
      <c r="J184" s="190"/>
      <c r="K184" s="2"/>
      <c r="L184" s="34"/>
      <c r="M184" s="35"/>
      <c r="N184" s="36"/>
      <c r="O184" s="29"/>
      <c r="P184" s="29"/>
      <c r="Q184" s="29"/>
      <c r="R184" s="29"/>
      <c r="S184" s="29"/>
      <c r="T184" s="29"/>
      <c r="U184" s="29"/>
      <c r="V184" s="30"/>
      <c r="W184" s="191"/>
      <c r="X184" s="192"/>
      <c r="Y184" s="193"/>
      <c r="Z184" s="104"/>
    </row>
    <row r="185" spans="1:26" ht="20.100000000000001" customHeight="1" x14ac:dyDescent="0.15">
      <c r="A185" s="80">
        <f>IF(AND($K185="○",TRIM($N185)=""), 1001, 0)</f>
        <v>0</v>
      </c>
      <c r="B185" s="80"/>
      <c r="C185" s="99"/>
      <c r="D185" s="178"/>
      <c r="E185" s="188" t="s">
        <v>22</v>
      </c>
      <c r="F185" s="189"/>
      <c r="G185" s="189"/>
      <c r="H185" s="189"/>
      <c r="I185" s="189"/>
      <c r="J185" s="190"/>
      <c r="K185" s="2"/>
      <c r="L185" s="34"/>
      <c r="M185" s="35"/>
      <c r="N185" s="36"/>
      <c r="O185" s="29"/>
      <c r="P185" s="29"/>
      <c r="Q185" s="29"/>
      <c r="R185" s="29"/>
      <c r="S185" s="29"/>
      <c r="T185" s="29"/>
      <c r="U185" s="29"/>
      <c r="V185" s="30"/>
      <c r="W185" s="194">
        <v>100</v>
      </c>
      <c r="X185" s="195"/>
      <c r="Y185" s="196" t="s">
        <v>11</v>
      </c>
      <c r="Z185" s="104"/>
    </row>
    <row r="186" spans="1:26" ht="20.100000000000001" customHeight="1" x14ac:dyDescent="0.15">
      <c r="A186" s="80">
        <f>IF(AND($K186="○",OR(TRIM($N186)="",TRIM($W186)="")), 1001, 0)</f>
        <v>0</v>
      </c>
      <c r="B186" s="80"/>
      <c r="C186" s="99"/>
      <c r="D186" s="178"/>
      <c r="E186" s="197" t="s">
        <v>23</v>
      </c>
      <c r="F186" s="198"/>
      <c r="G186" s="198"/>
      <c r="H186" s="198"/>
      <c r="I186" s="198"/>
      <c r="J186" s="199"/>
      <c r="K186" s="46"/>
      <c r="L186" s="47"/>
      <c r="M186" s="48"/>
      <c r="N186" s="36"/>
      <c r="O186" s="29"/>
      <c r="P186" s="29"/>
      <c r="Q186" s="29"/>
      <c r="R186" s="29"/>
      <c r="S186" s="29"/>
      <c r="T186" s="29"/>
      <c r="U186" s="29"/>
      <c r="V186" s="30"/>
      <c r="W186" s="52"/>
      <c r="X186" s="53"/>
      <c r="Y186" s="200" t="s">
        <v>11</v>
      </c>
      <c r="Z186" s="104"/>
    </row>
    <row r="187" spans="1:26" ht="20.100000000000001" customHeight="1" x14ac:dyDescent="0.15">
      <c r="A187" s="80"/>
      <c r="B187" s="80"/>
      <c r="C187" s="99"/>
      <c r="D187" s="178"/>
      <c r="E187" s="201"/>
      <c r="F187" s="202"/>
      <c r="G187" s="202"/>
      <c r="H187" s="202"/>
      <c r="I187" s="202"/>
      <c r="J187" s="203"/>
      <c r="K187" s="49"/>
      <c r="L187" s="50"/>
      <c r="M187" s="51"/>
      <c r="N187" s="54"/>
      <c r="O187" s="55"/>
      <c r="P187" s="55"/>
      <c r="Q187" s="55"/>
      <c r="R187" s="55"/>
      <c r="S187" s="55"/>
      <c r="T187" s="55"/>
      <c r="U187" s="55"/>
      <c r="V187" s="56"/>
      <c r="W187" s="57"/>
      <c r="X187" s="58"/>
      <c r="Y187" s="204" t="s">
        <v>11</v>
      </c>
      <c r="Z187" s="104"/>
    </row>
    <row r="188" spans="1:26" ht="20.100000000000001" customHeight="1" x14ac:dyDescent="0.15">
      <c r="A188" s="80"/>
      <c r="B188" s="80"/>
      <c r="C188" s="99"/>
      <c r="D188" s="100"/>
      <c r="E188" s="205"/>
      <c r="F188" s="205"/>
      <c r="G188" s="205"/>
      <c r="H188" s="205"/>
      <c r="I188" s="205"/>
      <c r="J188" s="205"/>
      <c r="K188" s="106"/>
      <c r="L188" s="106"/>
      <c r="M188" s="106"/>
      <c r="N188" s="106"/>
      <c r="O188" s="106"/>
      <c r="P188" s="106"/>
      <c r="Q188" s="106"/>
      <c r="R188" s="106"/>
      <c r="S188" s="106"/>
      <c r="T188" s="106"/>
      <c r="U188" s="106"/>
      <c r="V188" s="106"/>
      <c r="W188" s="106"/>
      <c r="X188" s="106"/>
      <c r="Y188" s="106"/>
      <c r="Z188" s="104"/>
    </row>
    <row r="189" spans="1:26" ht="20.100000000000001" customHeight="1" x14ac:dyDescent="0.15">
      <c r="A189" s="80">
        <f>IF(TRIM($I189)="", 1001, 0)</f>
        <v>1001</v>
      </c>
      <c r="B189" s="80"/>
      <c r="C189" s="99"/>
      <c r="D189" s="100">
        <v>4</v>
      </c>
      <c r="E189" s="75" t="s">
        <v>0</v>
      </c>
      <c r="I189" s="59"/>
      <c r="J189" s="59"/>
      <c r="K189" s="59"/>
      <c r="L189" s="59"/>
      <c r="M189" s="59"/>
      <c r="N189" s="105" t="s">
        <v>24</v>
      </c>
      <c r="O189" s="105"/>
      <c r="P189" s="105"/>
      <c r="Q189" s="105"/>
      <c r="R189" s="105"/>
      <c r="S189" s="105"/>
      <c r="T189" s="105"/>
      <c r="U189" s="105"/>
      <c r="V189" s="105"/>
      <c r="W189" s="105"/>
      <c r="X189" s="105"/>
      <c r="Y189" s="105"/>
      <c r="Z189" s="104"/>
    </row>
    <row r="190" spans="1:26" ht="45" customHeight="1" x14ac:dyDescent="0.15">
      <c r="A190" s="80"/>
      <c r="B190" s="80"/>
      <c r="C190" s="108"/>
      <c r="D190" s="105"/>
      <c r="E190" s="105"/>
      <c r="F190" s="105"/>
      <c r="G190" s="105"/>
      <c r="H190" s="105"/>
      <c r="I190" s="102"/>
      <c r="J190" s="128" t="s">
        <v>100</v>
      </c>
      <c r="K190" s="161"/>
      <c r="L190" s="161"/>
      <c r="M190" s="161"/>
      <c r="N190" s="161"/>
      <c r="O190" s="161"/>
      <c r="P190" s="161"/>
      <c r="Q190" s="161"/>
      <c r="R190" s="161"/>
      <c r="S190" s="161"/>
      <c r="T190" s="161"/>
      <c r="U190" s="161"/>
      <c r="V190" s="161"/>
      <c r="W190" s="161"/>
      <c r="X190" s="161"/>
      <c r="Y190" s="161"/>
      <c r="Z190" s="104"/>
    </row>
    <row r="191" spans="1:26" ht="20.100000000000001" customHeight="1" x14ac:dyDescent="0.15">
      <c r="A191" s="80"/>
      <c r="B191" s="80"/>
      <c r="C191" s="99"/>
      <c r="D191" s="100">
        <v>5</v>
      </c>
      <c r="E191" s="75" t="s">
        <v>27</v>
      </c>
      <c r="I191" s="31"/>
      <c r="J191" s="64"/>
      <c r="K191" s="64"/>
      <c r="L191" s="64"/>
      <c r="M191" s="64"/>
      <c r="N191" s="105"/>
      <c r="O191" s="105"/>
      <c r="P191" s="105"/>
      <c r="Q191" s="105"/>
      <c r="R191" s="105"/>
      <c r="S191" s="105"/>
      <c r="T191" s="105"/>
      <c r="U191" s="105"/>
      <c r="V191" s="105"/>
      <c r="W191" s="105"/>
      <c r="X191" s="105"/>
      <c r="Y191" s="105"/>
      <c r="Z191" s="104"/>
    </row>
    <row r="192" spans="1:26" ht="20.100000000000001" customHeight="1" x14ac:dyDescent="0.15">
      <c r="A192" s="80"/>
      <c r="B192" s="80"/>
      <c r="C192" s="108"/>
      <c r="D192" s="105"/>
      <c r="E192" s="105"/>
      <c r="F192" s="105"/>
      <c r="G192" s="105"/>
      <c r="H192" s="105"/>
      <c r="I192" s="102"/>
      <c r="J192" s="107" t="str">
        <f>日付例&amp;"　年月日を入力してください。個人の場合や設立日が1900/3/31以前の場合は、入力不要です。"</f>
        <v>例)2024/4/1、R6/4/1　年月日を入力してください。個人の場合や設立日が1900/3/31以前の場合は、入力不要です。</v>
      </c>
      <c r="K192" s="106"/>
      <c r="L192" s="106"/>
      <c r="M192" s="106"/>
      <c r="N192" s="106"/>
      <c r="O192" s="106"/>
      <c r="P192" s="106"/>
      <c r="Q192" s="106"/>
      <c r="R192" s="106"/>
      <c r="S192" s="106"/>
      <c r="T192" s="106"/>
      <c r="U192" s="106"/>
      <c r="V192" s="106"/>
      <c r="W192" s="106"/>
      <c r="X192" s="106"/>
      <c r="Y192" s="106"/>
      <c r="Z192" s="104"/>
    </row>
    <row r="193" spans="1:27" ht="20.100000000000001" customHeight="1" x14ac:dyDescent="0.15">
      <c r="A193" s="80"/>
      <c r="B193" s="80"/>
      <c r="C193" s="99"/>
      <c r="D193" s="100">
        <v>6</v>
      </c>
      <c r="E193" s="75" t="s">
        <v>80</v>
      </c>
      <c r="F193" s="105"/>
      <c r="G193" s="105"/>
      <c r="H193" s="105"/>
      <c r="I193" s="31"/>
      <c r="J193" s="64"/>
      <c r="K193" s="64"/>
      <c r="L193" s="64"/>
      <c r="M193" s="64"/>
      <c r="N193" s="206"/>
      <c r="O193" s="163"/>
      <c r="P193" s="163"/>
      <c r="Q193" s="163"/>
      <c r="R193" s="163"/>
      <c r="S193" s="163"/>
      <c r="T193" s="163"/>
      <c r="U193" s="163"/>
      <c r="V193" s="163"/>
      <c r="W193" s="163"/>
      <c r="X193" s="163"/>
      <c r="Y193" s="163"/>
      <c r="Z193" s="207"/>
      <c r="AA193" s="108"/>
    </row>
    <row r="194" spans="1:27" ht="20.100000000000001" customHeight="1" x14ac:dyDescent="0.15">
      <c r="A194" s="80"/>
      <c r="B194" s="80"/>
      <c r="C194" s="99"/>
      <c r="D194" s="100"/>
      <c r="E194" s="105"/>
      <c r="F194" s="105"/>
      <c r="G194" s="105"/>
      <c r="H194" s="105"/>
      <c r="I194" s="208"/>
      <c r="J194" s="107" t="str">
        <f>日付例&amp;"　年月日を入力してください。創業日が1900/3/31以前の場合は、入力不要です。"</f>
        <v>例)2024/4/1、R6/4/1　年月日を入力してください。創業日が1900/3/31以前の場合は、入力不要です。</v>
      </c>
      <c r="K194" s="107"/>
      <c r="L194" s="107"/>
      <c r="M194" s="115"/>
      <c r="N194" s="209"/>
      <c r="O194" s="107"/>
      <c r="P194" s="115"/>
      <c r="Q194" s="107"/>
      <c r="R194" s="107"/>
      <c r="S194" s="107"/>
      <c r="T194" s="107"/>
      <c r="U194" s="107"/>
      <c r="V194" s="107"/>
      <c r="W194" s="107"/>
      <c r="X194" s="107"/>
      <c r="Y194" s="107"/>
      <c r="Z194" s="118"/>
      <c r="AA194" s="108"/>
    </row>
    <row r="195" spans="1:27" ht="20.100000000000001" customHeight="1" x14ac:dyDescent="0.15">
      <c r="A195" s="80"/>
      <c r="B195" s="80"/>
      <c r="C195" s="99"/>
      <c r="D195" s="100">
        <v>7</v>
      </c>
      <c r="E195" s="105" t="s">
        <v>28</v>
      </c>
      <c r="F195" s="105"/>
      <c r="G195" s="105"/>
      <c r="H195" s="105"/>
      <c r="I195" s="31"/>
      <c r="J195" s="33"/>
      <c r="K195" s="33"/>
      <c r="L195" s="33"/>
      <c r="M195" s="33"/>
      <c r="N195" s="210" t="s">
        <v>29</v>
      </c>
      <c r="O195" s="31"/>
      <c r="P195" s="32"/>
      <c r="Q195" s="32"/>
      <c r="R195" s="32"/>
      <c r="S195" s="211" t="s">
        <v>30</v>
      </c>
      <c r="U195" s="163"/>
      <c r="V195" s="163"/>
      <c r="W195" s="163"/>
      <c r="X195" s="163"/>
      <c r="Y195" s="163"/>
      <c r="Z195" s="207"/>
      <c r="AA195" s="108"/>
    </row>
    <row r="196" spans="1:27" ht="20.100000000000001" customHeight="1" x14ac:dyDescent="0.15">
      <c r="A196" s="80"/>
      <c r="B196" s="80"/>
      <c r="C196" s="99"/>
      <c r="D196" s="100"/>
      <c r="E196" s="205" t="s">
        <v>31</v>
      </c>
      <c r="F196" s="105"/>
      <c r="G196" s="105"/>
      <c r="H196" s="105"/>
      <c r="I196" s="208"/>
      <c r="J196" s="107" t="str">
        <f>日付例&amp;"　年月日を入力してください。"</f>
        <v>例)2024/4/1、R6/4/1　年月日を入力してください。</v>
      </c>
      <c r="K196" s="107"/>
      <c r="L196" s="107"/>
      <c r="M196" s="115"/>
      <c r="N196" s="209"/>
      <c r="O196" s="107"/>
      <c r="P196" s="115"/>
      <c r="Q196" s="107"/>
      <c r="R196" s="107"/>
      <c r="S196" s="107"/>
      <c r="T196" s="107"/>
      <c r="U196" s="107"/>
      <c r="V196" s="107"/>
      <c r="W196" s="107"/>
      <c r="X196" s="107"/>
      <c r="Y196" s="107"/>
      <c r="Z196" s="118"/>
      <c r="AA196" s="108"/>
    </row>
    <row r="197" spans="1:27" ht="20.100000000000001" customHeight="1" x14ac:dyDescent="0.15">
      <c r="A197" s="80"/>
      <c r="B197" s="80"/>
      <c r="C197" s="99"/>
      <c r="D197" s="100">
        <v>8</v>
      </c>
      <c r="E197" s="212" t="s">
        <v>97</v>
      </c>
      <c r="F197" s="105"/>
      <c r="G197" s="105"/>
      <c r="H197" s="105"/>
      <c r="I197" s="31"/>
      <c r="J197" s="33"/>
      <c r="K197" s="33"/>
      <c r="L197" s="33"/>
      <c r="M197" s="33"/>
      <c r="N197" s="213"/>
      <c r="O197" s="163"/>
      <c r="P197" s="162"/>
      <c r="Q197" s="163"/>
      <c r="R197" s="163"/>
      <c r="S197" s="163"/>
      <c r="T197" s="163"/>
      <c r="U197" s="163"/>
      <c r="V197" s="163"/>
      <c r="W197" s="163"/>
      <c r="X197" s="163"/>
      <c r="Y197" s="163"/>
      <c r="Z197" s="207"/>
      <c r="AA197" s="108"/>
    </row>
    <row r="198" spans="1:27" ht="20.100000000000001" customHeight="1" x14ac:dyDescent="0.15">
      <c r="A198" s="80"/>
      <c r="B198" s="80"/>
      <c r="C198" s="99"/>
      <c r="D198" s="100"/>
      <c r="E198" s="205" t="s">
        <v>81</v>
      </c>
      <c r="F198" s="105"/>
      <c r="G198" s="105"/>
      <c r="H198" s="105"/>
      <c r="I198" s="214"/>
      <c r="J198" s="107" t="str">
        <f>日付例&amp;"　年月日を入力してください。"</f>
        <v>例)2024/4/1、R6/4/1　年月日を入力してください。</v>
      </c>
      <c r="K198" s="107"/>
      <c r="L198" s="107"/>
      <c r="M198" s="115"/>
      <c r="N198" s="209"/>
      <c r="O198" s="107"/>
      <c r="P198" s="115"/>
      <c r="Q198" s="107"/>
      <c r="R198" s="107"/>
      <c r="X198" s="107"/>
      <c r="Y198" s="107"/>
      <c r="Z198" s="118"/>
      <c r="AA198" s="108"/>
    </row>
    <row r="199" spans="1:27" ht="20.100000000000001" customHeight="1" x14ac:dyDescent="0.15">
      <c r="A199" s="80"/>
      <c r="B199" s="80"/>
      <c r="C199" s="99"/>
      <c r="D199" s="100">
        <v>9</v>
      </c>
      <c r="E199" s="75" t="s">
        <v>171</v>
      </c>
      <c r="I199" s="157"/>
      <c r="J199" s="157"/>
      <c r="K199" s="157"/>
      <c r="L199" s="157"/>
      <c r="M199" s="105"/>
      <c r="N199" s="105"/>
      <c r="O199" s="105"/>
      <c r="P199" s="105"/>
      <c r="Q199" s="105"/>
      <c r="R199" s="105"/>
      <c r="S199" s="105"/>
      <c r="T199" s="105"/>
      <c r="U199" s="105"/>
      <c r="V199" s="105"/>
      <c r="W199" s="105"/>
      <c r="X199" s="105"/>
      <c r="Z199" s="148"/>
    </row>
    <row r="200" spans="1:27" ht="20.100000000000001" customHeight="1" x14ac:dyDescent="0.15">
      <c r="A200" s="80">
        <f>IF(TRIM($I200)="", 1001, 0)</f>
        <v>1001</v>
      </c>
      <c r="B200" s="80"/>
      <c r="C200" s="99"/>
      <c r="E200" s="215" t="s">
        <v>82</v>
      </c>
      <c r="F200" s="216"/>
      <c r="G200" s="216"/>
      <c r="H200" s="217"/>
      <c r="I200" s="12"/>
      <c r="J200" s="60"/>
      <c r="K200" s="60"/>
      <c r="L200" s="60"/>
      <c r="M200" s="61"/>
      <c r="Y200" s="105"/>
      <c r="Z200" s="148"/>
    </row>
    <row r="201" spans="1:27" ht="20.100000000000001" customHeight="1" x14ac:dyDescent="0.15">
      <c r="A201" s="80">
        <f>IF(TRIM($I201)="", 1001, 0)</f>
        <v>1001</v>
      </c>
      <c r="B201" s="80"/>
      <c r="C201" s="99"/>
      <c r="D201" s="100"/>
      <c r="E201" s="218" t="s">
        <v>83</v>
      </c>
      <c r="F201" s="219"/>
      <c r="G201" s="219"/>
      <c r="H201" s="220"/>
      <c r="I201" s="15"/>
      <c r="J201" s="62"/>
      <c r="K201" s="62"/>
      <c r="L201" s="62"/>
      <c r="M201" s="63"/>
      <c r="Y201" s="105"/>
      <c r="Z201" s="148"/>
    </row>
    <row r="202" spans="1:27" ht="20.100000000000001" customHeight="1" x14ac:dyDescent="0.15">
      <c r="A202" s="80">
        <f>IF(TRIM($I202)="", 1001, 0)</f>
        <v>1001</v>
      </c>
      <c r="B202" s="80"/>
      <c r="C202" s="99"/>
      <c r="D202" s="100"/>
      <c r="E202" s="221" t="s">
        <v>84</v>
      </c>
      <c r="F202" s="222"/>
      <c r="G202" s="222"/>
      <c r="H202" s="223"/>
      <c r="I202" s="15"/>
      <c r="J202" s="62"/>
      <c r="K202" s="62"/>
      <c r="L202" s="62"/>
      <c r="M202" s="63"/>
      <c r="Y202" s="105"/>
      <c r="Z202" s="148"/>
    </row>
    <row r="203" spans="1:27" ht="20.100000000000001" customHeight="1" x14ac:dyDescent="0.15">
      <c r="A203" s="80"/>
      <c r="B203" s="80"/>
      <c r="C203" s="99"/>
      <c r="D203" s="100"/>
      <c r="E203" s="218" t="s">
        <v>85</v>
      </c>
      <c r="F203" s="219"/>
      <c r="G203" s="219"/>
      <c r="H203" s="220"/>
      <c r="I203" s="224">
        <f>I200+I201+I202</f>
        <v>0</v>
      </c>
      <c r="J203" s="225"/>
      <c r="K203" s="225"/>
      <c r="L203" s="225"/>
      <c r="M203" s="226"/>
      <c r="Y203" s="105"/>
      <c r="Z203" s="148"/>
    </row>
    <row r="204" spans="1:27" ht="20.100000000000001" customHeight="1" x14ac:dyDescent="0.15">
      <c r="A204" s="80">
        <f>IF(TRIM($I204)="", 1001, 0)</f>
        <v>1001</v>
      </c>
      <c r="B204" s="80"/>
      <c r="C204" s="99"/>
      <c r="D204" s="100"/>
      <c r="E204" s="227" t="s">
        <v>86</v>
      </c>
      <c r="F204" s="228"/>
      <c r="G204" s="228"/>
      <c r="H204" s="229"/>
      <c r="I204" s="65"/>
      <c r="J204" s="66"/>
      <c r="K204" s="66"/>
      <c r="L204" s="66"/>
      <c r="M204" s="67"/>
      <c r="Y204" s="105"/>
      <c r="Z204" s="148"/>
    </row>
    <row r="205" spans="1:27" ht="20.100000000000001" customHeight="1" x14ac:dyDescent="0.15">
      <c r="A205" s="80"/>
      <c r="B205" s="80"/>
      <c r="C205" s="99"/>
      <c r="D205" s="100"/>
      <c r="E205" s="230"/>
      <c r="F205" s="231"/>
      <c r="G205" s="213"/>
      <c r="H205" s="213"/>
      <c r="I205" s="206"/>
      <c r="J205" s="213"/>
      <c r="K205" s="213"/>
      <c r="Y205" s="105"/>
      <c r="Z205" s="148"/>
    </row>
    <row r="206" spans="1:27" ht="20.100000000000001" customHeight="1" x14ac:dyDescent="0.15">
      <c r="A206" s="80"/>
      <c r="B206" s="80"/>
      <c r="C206" s="99"/>
      <c r="D206" s="100">
        <v>10</v>
      </c>
      <c r="E206" s="75" t="s">
        <v>32</v>
      </c>
      <c r="I206" s="37"/>
      <c r="J206" s="64"/>
      <c r="K206" s="64"/>
      <c r="L206" s="64"/>
      <c r="M206" s="64"/>
      <c r="N206" s="105"/>
      <c r="O206" s="105"/>
      <c r="P206" s="105"/>
      <c r="Q206" s="105"/>
      <c r="R206" s="105"/>
      <c r="S206" s="105"/>
      <c r="T206" s="105"/>
      <c r="U206" s="105"/>
      <c r="V206" s="105"/>
      <c r="W206" s="105"/>
      <c r="X206" s="105"/>
      <c r="Y206" s="105"/>
      <c r="Z206" s="104"/>
    </row>
    <row r="207" spans="1:27" ht="60" customHeight="1" x14ac:dyDescent="0.15">
      <c r="A207" s="80"/>
      <c r="B207" s="80"/>
      <c r="C207" s="108"/>
      <c r="D207" s="105"/>
      <c r="E207" s="105"/>
      <c r="F207" s="105"/>
      <c r="G207" s="105"/>
      <c r="H207" s="105"/>
      <c r="I207" s="102"/>
      <c r="J207" s="232" t="s">
        <v>101</v>
      </c>
      <c r="K207" s="232"/>
      <c r="L207" s="232"/>
      <c r="M207" s="232"/>
      <c r="N207" s="232"/>
      <c r="O207" s="232"/>
      <c r="P207" s="232"/>
      <c r="Q207" s="232"/>
      <c r="R207" s="232"/>
      <c r="S207" s="232"/>
      <c r="T207" s="232"/>
      <c r="U207" s="232"/>
      <c r="V207" s="232"/>
      <c r="W207" s="232"/>
      <c r="X207" s="232"/>
      <c r="Y207" s="232"/>
      <c r="Z207" s="104"/>
    </row>
    <row r="208" spans="1:27" ht="20.100000000000001" customHeight="1" x14ac:dyDescent="0.15">
      <c r="A208" s="80"/>
      <c r="B208" s="80"/>
      <c r="C208" s="95"/>
      <c r="D208" s="100">
        <v>11</v>
      </c>
      <c r="E208" s="105" t="s">
        <v>167</v>
      </c>
      <c r="F208" s="96"/>
      <c r="G208" s="96"/>
      <c r="H208" s="96"/>
      <c r="I208" s="105"/>
      <c r="J208" s="105"/>
      <c r="K208" s="105"/>
      <c r="L208" s="105"/>
      <c r="M208" s="105"/>
      <c r="N208" s="105"/>
      <c r="O208" s="105"/>
      <c r="P208" s="105"/>
      <c r="Q208" s="105"/>
      <c r="R208" s="105"/>
      <c r="S208" s="105"/>
      <c r="T208" s="105"/>
      <c r="U208" s="105"/>
      <c r="V208" s="105"/>
      <c r="W208" s="105"/>
      <c r="X208" s="105"/>
      <c r="Y208" s="105"/>
      <c r="Z208" s="104"/>
      <c r="AA208" s="108"/>
    </row>
    <row r="209" spans="1:27" ht="30" customHeight="1" x14ac:dyDescent="0.15">
      <c r="A209" s="80"/>
      <c r="B209" s="80"/>
      <c r="C209" s="99"/>
      <c r="D209" s="148"/>
      <c r="E209" s="233" t="s">
        <v>7</v>
      </c>
      <c r="F209" s="234"/>
      <c r="G209" s="234"/>
      <c r="H209" s="235"/>
      <c r="I209" s="236" t="s">
        <v>189</v>
      </c>
      <c r="J209" s="237"/>
      <c r="K209" s="237"/>
      <c r="L209" s="237"/>
      <c r="M209" s="238"/>
      <c r="Z209" s="148"/>
      <c r="AA209" s="108"/>
    </row>
    <row r="210" spans="1:27" ht="20.100000000000001" customHeight="1" x14ac:dyDescent="0.15">
      <c r="A210" s="80">
        <f>IF(TRIM($I210)="", 1001, 0)</f>
        <v>1001</v>
      </c>
      <c r="B210" s="80"/>
      <c r="C210" s="99"/>
      <c r="D210" s="148"/>
      <c r="E210" s="239" t="s">
        <v>104</v>
      </c>
      <c r="F210" s="240"/>
      <c r="G210" s="240"/>
      <c r="H210" s="241"/>
      <c r="I210" s="12"/>
      <c r="J210" s="13"/>
      <c r="K210" s="13"/>
      <c r="L210" s="13"/>
      <c r="M210" s="14"/>
      <c r="Z210" s="148"/>
      <c r="AA210" s="108"/>
    </row>
    <row r="211" spans="1:27" ht="20.100000000000001" customHeight="1" x14ac:dyDescent="0.15">
      <c r="A211" s="80">
        <f>IF(TRIM($I211)="", 1001, 0)</f>
        <v>1001</v>
      </c>
      <c r="B211" s="80"/>
      <c r="C211" s="99"/>
      <c r="D211" s="148"/>
      <c r="E211" s="242" t="s">
        <v>105</v>
      </c>
      <c r="F211" s="243"/>
      <c r="G211" s="243"/>
      <c r="H211" s="244"/>
      <c r="I211" s="15"/>
      <c r="J211" s="16"/>
      <c r="K211" s="16"/>
      <c r="L211" s="16"/>
      <c r="M211" s="17"/>
      <c r="Z211" s="148"/>
      <c r="AA211" s="108"/>
    </row>
    <row r="212" spans="1:27" ht="20.100000000000001" customHeight="1" x14ac:dyDescent="0.15">
      <c r="A212" s="80">
        <f>IF(TRIM($I212)="", 1001, 0)</f>
        <v>1001</v>
      </c>
      <c r="B212" s="80"/>
      <c r="C212" s="99"/>
      <c r="D212" s="148"/>
      <c r="E212" s="242" t="s">
        <v>106</v>
      </c>
      <c r="F212" s="243"/>
      <c r="G212" s="243"/>
      <c r="H212" s="244"/>
      <c r="I212" s="15"/>
      <c r="J212" s="16"/>
      <c r="K212" s="16"/>
      <c r="L212" s="16"/>
      <c r="M212" s="17"/>
      <c r="Z212" s="148"/>
      <c r="AA212" s="108"/>
    </row>
    <row r="213" spans="1:27" ht="20.100000000000001" customHeight="1" thickBot="1" x14ac:dyDescent="0.2">
      <c r="A213" s="80">
        <f>IF(TRIM($I213)="", 1001, 0)</f>
        <v>1001</v>
      </c>
      <c r="B213" s="80"/>
      <c r="C213" s="99"/>
      <c r="D213" s="148"/>
      <c r="E213" s="245" t="s">
        <v>107</v>
      </c>
      <c r="F213" s="246"/>
      <c r="G213" s="246"/>
      <c r="H213" s="247"/>
      <c r="I213" s="18"/>
      <c r="J213" s="19"/>
      <c r="K213" s="19"/>
      <c r="L213" s="19"/>
      <c r="M213" s="20"/>
      <c r="Z213" s="148"/>
      <c r="AA213" s="108"/>
    </row>
    <row r="214" spans="1:27" ht="20.100000000000001" customHeight="1" thickTop="1" x14ac:dyDescent="0.15">
      <c r="A214" s="80"/>
      <c r="B214" s="80"/>
      <c r="C214" s="99"/>
      <c r="E214" s="248" t="s">
        <v>87</v>
      </c>
      <c r="F214" s="249"/>
      <c r="G214" s="249"/>
      <c r="H214" s="250"/>
      <c r="I214" s="251">
        <f>I210+I211+I212</f>
        <v>0</v>
      </c>
      <c r="J214" s="252"/>
      <c r="K214" s="252"/>
      <c r="L214" s="252"/>
      <c r="M214" s="253"/>
      <c r="Z214" s="148"/>
      <c r="AA214" s="108"/>
    </row>
    <row r="215" spans="1:27" ht="20.100000000000001" customHeight="1" x14ac:dyDescent="0.15">
      <c r="A215" s="80"/>
      <c r="B215" s="80"/>
      <c r="C215" s="99"/>
      <c r="D215" s="100"/>
      <c r="E215" s="105"/>
      <c r="F215" s="105"/>
      <c r="G215" s="105"/>
      <c r="H215" s="105"/>
      <c r="I215" s="163"/>
      <c r="J215" s="163"/>
      <c r="K215" s="163"/>
      <c r="L215" s="213"/>
      <c r="M215" s="213"/>
      <c r="N215" s="213"/>
      <c r="O215" s="163"/>
      <c r="P215" s="163"/>
      <c r="Q215" s="163"/>
      <c r="R215" s="163"/>
      <c r="S215" s="163"/>
      <c r="T215" s="163"/>
      <c r="U215" s="163"/>
      <c r="V215" s="163"/>
      <c r="W215" s="163"/>
      <c r="X215" s="163"/>
      <c r="Y215" s="163"/>
      <c r="Z215" s="207"/>
      <c r="AA215" s="108"/>
    </row>
    <row r="216" spans="1:27" ht="20.100000000000001" customHeight="1" x14ac:dyDescent="0.15">
      <c r="A216" s="80"/>
      <c r="B216" s="80"/>
      <c r="C216" s="99"/>
      <c r="D216" s="100">
        <v>12</v>
      </c>
      <c r="E216" s="105" t="s">
        <v>33</v>
      </c>
      <c r="F216" s="105"/>
      <c r="G216" s="105"/>
      <c r="H216" s="105"/>
      <c r="I216" s="137"/>
      <c r="Z216" s="148"/>
      <c r="AA216" s="108"/>
    </row>
    <row r="217" spans="1:27" ht="30" customHeight="1" x14ac:dyDescent="0.15">
      <c r="A217" s="80"/>
      <c r="B217" s="80"/>
      <c r="C217" s="99"/>
      <c r="D217" s="148"/>
      <c r="E217" s="233" t="s">
        <v>7</v>
      </c>
      <c r="F217" s="234"/>
      <c r="G217" s="234"/>
      <c r="H217" s="235"/>
      <c r="I217" s="236" t="s">
        <v>188</v>
      </c>
      <c r="J217" s="237"/>
      <c r="K217" s="237"/>
      <c r="L217" s="237"/>
      <c r="M217" s="238"/>
      <c r="Z217" s="148"/>
      <c r="AA217" s="108"/>
    </row>
    <row r="218" spans="1:27" ht="20.100000000000001" customHeight="1" x14ac:dyDescent="0.15">
      <c r="A218" s="80"/>
      <c r="B218" s="80"/>
      <c r="C218" s="99"/>
      <c r="D218" s="100"/>
      <c r="E218" s="254" t="s">
        <v>88</v>
      </c>
      <c r="F218" s="255"/>
      <c r="G218" s="255"/>
      <c r="H218" s="256"/>
      <c r="I218" s="12"/>
      <c r="J218" s="13"/>
      <c r="K218" s="13"/>
      <c r="L218" s="13"/>
      <c r="M218" s="14"/>
      <c r="N218" s="75" t="s">
        <v>89</v>
      </c>
      <c r="Z218" s="148"/>
      <c r="AA218" s="108"/>
    </row>
    <row r="219" spans="1:27" ht="20.100000000000001" customHeight="1" thickBot="1" x14ac:dyDescent="0.2">
      <c r="A219" s="80"/>
      <c r="B219" s="80"/>
      <c r="C219" s="99"/>
      <c r="D219" s="100"/>
      <c r="E219" s="257" t="s">
        <v>90</v>
      </c>
      <c r="F219" s="258"/>
      <c r="G219" s="258"/>
      <c r="H219" s="259"/>
      <c r="I219" s="18"/>
      <c r="J219" s="19"/>
      <c r="K219" s="19"/>
      <c r="L219" s="19"/>
      <c r="M219" s="20"/>
      <c r="N219" s="75" t="s">
        <v>89</v>
      </c>
      <c r="Z219" s="148"/>
      <c r="AA219" s="108"/>
    </row>
    <row r="220" spans="1:27" ht="20.100000000000001" customHeight="1" thickTop="1" x14ac:dyDescent="0.15">
      <c r="A220" s="80"/>
      <c r="B220" s="80"/>
      <c r="C220" s="99"/>
      <c r="D220" s="100"/>
      <c r="E220" s="260" t="s">
        <v>34</v>
      </c>
      <c r="F220" s="261"/>
      <c r="G220" s="261"/>
      <c r="H220" s="262"/>
      <c r="I220" s="263" t="str">
        <f>IFERROR(ROUND(I218*100/I219,1),"")</f>
        <v/>
      </c>
      <c r="J220" s="264"/>
      <c r="K220" s="264"/>
      <c r="L220" s="264"/>
      <c r="M220" s="265"/>
      <c r="N220" s="75" t="s">
        <v>11</v>
      </c>
      <c r="Z220" s="148"/>
      <c r="AA220" s="108"/>
    </row>
    <row r="221" spans="1:27" ht="20.100000000000001" customHeight="1" x14ac:dyDescent="0.15">
      <c r="A221" s="80"/>
      <c r="B221" s="80"/>
      <c r="C221" s="99"/>
      <c r="D221" s="100"/>
      <c r="E221" s="163"/>
      <c r="F221" s="163"/>
      <c r="G221" s="163"/>
      <c r="H221" s="163"/>
      <c r="I221" s="163"/>
      <c r="J221" s="163"/>
      <c r="K221" s="163"/>
      <c r="L221" s="163"/>
      <c r="M221" s="163"/>
      <c r="N221" s="163"/>
      <c r="O221" s="163"/>
      <c r="P221" s="163"/>
      <c r="Q221" s="163"/>
      <c r="R221" s="163"/>
      <c r="S221" s="163"/>
      <c r="T221" s="163"/>
      <c r="U221" s="163"/>
      <c r="V221" s="163"/>
      <c r="W221" s="163"/>
      <c r="X221" s="163"/>
      <c r="Y221" s="163"/>
      <c r="Z221" s="207"/>
      <c r="AA221" s="108"/>
    </row>
    <row r="222" spans="1:27" ht="20.100000000000001" customHeight="1" x14ac:dyDescent="0.15">
      <c r="A222" s="80"/>
      <c r="B222" s="80"/>
      <c r="C222" s="99"/>
      <c r="D222" s="100">
        <v>13</v>
      </c>
      <c r="E222" s="211" t="s">
        <v>174</v>
      </c>
      <c r="F222" s="163"/>
      <c r="G222" s="163"/>
      <c r="H222" s="163"/>
      <c r="I222" s="69"/>
      <c r="J222" s="70"/>
      <c r="K222" s="70"/>
      <c r="L222" s="70"/>
      <c r="M222" s="70"/>
      <c r="N222" s="163"/>
      <c r="O222" s="163"/>
      <c r="P222" s="163"/>
      <c r="Q222" s="163"/>
      <c r="R222" s="163"/>
      <c r="S222" s="163"/>
      <c r="T222" s="163"/>
      <c r="U222" s="163"/>
      <c r="V222" s="163"/>
      <c r="W222" s="163"/>
      <c r="X222" s="163"/>
      <c r="Y222" s="163"/>
      <c r="Z222" s="207"/>
      <c r="AA222" s="108"/>
    </row>
    <row r="223" spans="1:27" ht="20.100000000000001" customHeight="1" x14ac:dyDescent="0.15">
      <c r="A223" s="80"/>
      <c r="B223" s="80"/>
      <c r="C223" s="99"/>
      <c r="D223" s="100"/>
      <c r="E223" s="163"/>
      <c r="F223" s="163"/>
      <c r="G223" s="163"/>
      <c r="H223" s="163"/>
      <c r="I223" s="163"/>
      <c r="J223" s="266" t="s">
        <v>175</v>
      </c>
      <c r="K223" s="163"/>
      <c r="L223" s="163"/>
      <c r="M223" s="163"/>
      <c r="N223" s="163"/>
      <c r="O223" s="163"/>
      <c r="P223" s="163"/>
      <c r="Q223" s="163"/>
      <c r="R223" s="163"/>
      <c r="S223" s="163"/>
      <c r="T223" s="163"/>
      <c r="U223" s="163"/>
      <c r="V223" s="163"/>
      <c r="W223" s="163"/>
      <c r="X223" s="163"/>
      <c r="Y223" s="163"/>
      <c r="Z223" s="207"/>
      <c r="AA223" s="108"/>
    </row>
    <row r="224" spans="1:27" ht="20.100000000000001" customHeight="1" x14ac:dyDescent="0.15">
      <c r="A224" s="80"/>
      <c r="B224" s="80"/>
      <c r="C224" s="119"/>
      <c r="D224" s="120"/>
      <c r="E224" s="120"/>
      <c r="F224" s="120"/>
      <c r="G224" s="120"/>
      <c r="H224" s="120"/>
      <c r="I224" s="120"/>
      <c r="J224" s="121"/>
      <c r="K224" s="121"/>
      <c r="L224" s="121"/>
      <c r="M224" s="144"/>
      <c r="N224" s="121"/>
      <c r="O224" s="121"/>
      <c r="P224" s="144"/>
      <c r="Q224" s="121"/>
      <c r="R224" s="121"/>
      <c r="S224" s="121"/>
      <c r="T224" s="121"/>
      <c r="U224" s="121"/>
      <c r="V224" s="121"/>
      <c r="W224" s="121"/>
      <c r="X224" s="121"/>
      <c r="Y224" s="121"/>
      <c r="Z224" s="267"/>
      <c r="AA224" s="108"/>
    </row>
    <row r="225" spans="1:27" ht="20.100000000000001" customHeight="1" x14ac:dyDescent="0.15">
      <c r="A225" s="80"/>
      <c r="B225" s="80"/>
      <c r="C225" s="105"/>
      <c r="D225" s="105"/>
      <c r="E225" s="105"/>
      <c r="F225" s="105"/>
      <c r="G225" s="105"/>
      <c r="H225" s="105"/>
      <c r="I225" s="105"/>
      <c r="J225" s="125"/>
      <c r="K225" s="125"/>
      <c r="L225" s="125"/>
      <c r="M225" s="145"/>
      <c r="N225" s="125"/>
      <c r="O225" s="125"/>
      <c r="P225" s="145"/>
      <c r="Q225" s="125"/>
      <c r="R225" s="125"/>
      <c r="S225" s="125"/>
      <c r="T225" s="125"/>
      <c r="U225" s="125"/>
      <c r="V225" s="125"/>
      <c r="W225" s="125"/>
      <c r="X225" s="125"/>
      <c r="Y225" s="125"/>
      <c r="Z225" s="125"/>
      <c r="AA225" s="125"/>
    </row>
    <row r="226" spans="1:27" ht="20.100000000000001" customHeight="1" x14ac:dyDescent="0.15">
      <c r="A226" s="91"/>
      <c r="B226" s="80"/>
      <c r="C226" s="105"/>
      <c r="D226" s="105"/>
      <c r="E226" s="105"/>
      <c r="F226" s="105"/>
      <c r="G226" s="105"/>
      <c r="H226" s="105"/>
      <c r="I226" s="125"/>
      <c r="J226" s="105"/>
      <c r="K226" s="105"/>
      <c r="L226" s="136"/>
      <c r="M226" s="105"/>
      <c r="N226" s="105"/>
      <c r="O226" s="105"/>
      <c r="P226" s="105"/>
      <c r="Q226" s="105"/>
      <c r="R226" s="105"/>
      <c r="S226" s="105"/>
      <c r="T226" s="105"/>
      <c r="U226" s="105"/>
      <c r="V226" s="105"/>
      <c r="W226" s="105"/>
      <c r="X226" s="105"/>
      <c r="Y226" s="105"/>
      <c r="Z226" s="105"/>
    </row>
    <row r="227" spans="1:27" ht="20.100000000000001" customHeight="1" x14ac:dyDescent="0.15">
      <c r="A227" s="91"/>
      <c r="B227" s="80"/>
      <c r="C227" s="92" t="s">
        <v>38</v>
      </c>
      <c r="D227" s="93"/>
      <c r="E227" s="93"/>
      <c r="F227" s="93"/>
      <c r="G227" s="93"/>
      <c r="H227" s="93"/>
      <c r="I227" s="94"/>
      <c r="L227" s="126"/>
    </row>
    <row r="228" spans="1:27" ht="20.100000000000001" customHeight="1" x14ac:dyDescent="0.15">
      <c r="A228" s="91"/>
      <c r="B228" s="80"/>
      <c r="C228" s="95"/>
      <c r="D228" s="96"/>
      <c r="E228" s="96"/>
      <c r="F228" s="96"/>
      <c r="G228" s="96"/>
      <c r="H228" s="96"/>
      <c r="I228" s="96"/>
      <c r="J228" s="97"/>
      <c r="K228" s="97"/>
      <c r="L228" s="140"/>
      <c r="M228" s="140"/>
      <c r="N228" s="97"/>
      <c r="O228" s="97"/>
      <c r="P228" s="97"/>
      <c r="Q228" s="97"/>
      <c r="R228" s="97"/>
      <c r="S228" s="97"/>
      <c r="T228" s="97"/>
      <c r="U228" s="97"/>
      <c r="V228" s="97"/>
      <c r="W228" s="97"/>
      <c r="X228" s="97"/>
      <c r="Y228" s="97"/>
      <c r="Z228" s="98"/>
    </row>
    <row r="229" spans="1:27" ht="20.100000000000001" hidden="1" customHeight="1" x14ac:dyDescent="0.15">
      <c r="A229" s="91"/>
      <c r="B229" s="80"/>
      <c r="C229" s="95"/>
      <c r="D229" s="96"/>
      <c r="E229" s="96"/>
      <c r="F229" s="96"/>
      <c r="G229" s="96"/>
      <c r="H229" s="96"/>
      <c r="I229" s="96"/>
      <c r="J229" s="105"/>
      <c r="K229" s="105"/>
      <c r="L229" s="136"/>
      <c r="M229" s="136"/>
      <c r="N229" s="105"/>
      <c r="O229" s="105"/>
      <c r="P229" s="105"/>
      <c r="Q229" s="105"/>
      <c r="R229" s="105"/>
      <c r="S229" s="105"/>
      <c r="T229" s="105"/>
      <c r="U229" s="105"/>
      <c r="V229" s="105"/>
      <c r="W229" s="105"/>
      <c r="X229" s="105"/>
      <c r="Y229" s="105"/>
      <c r="Z229" s="104"/>
    </row>
    <row r="230" spans="1:27" ht="20.100000000000001" customHeight="1" x14ac:dyDescent="0.15">
      <c r="A230" s="91"/>
      <c r="B230" s="80"/>
      <c r="C230" s="99"/>
      <c r="D230" s="100">
        <v>1</v>
      </c>
      <c r="E230" s="75" t="s">
        <v>37</v>
      </c>
      <c r="J230" s="106"/>
      <c r="K230" s="106"/>
      <c r="L230" s="143"/>
      <c r="M230" s="106"/>
      <c r="N230" s="106"/>
      <c r="O230" s="143"/>
      <c r="P230" s="106"/>
      <c r="Q230" s="106"/>
      <c r="R230" s="143"/>
      <c r="S230" s="106"/>
      <c r="T230" s="106"/>
      <c r="U230" s="106"/>
      <c r="V230" s="106"/>
      <c r="W230" s="106"/>
      <c r="X230" s="106"/>
      <c r="Y230" s="106"/>
      <c r="Z230" s="104"/>
    </row>
    <row r="231" spans="1:27" ht="20.100000000000001" customHeight="1" x14ac:dyDescent="0.15">
      <c r="A231" s="91"/>
      <c r="B231" s="80"/>
      <c r="C231" s="99"/>
      <c r="D231" s="100"/>
      <c r="E231" s="268" t="s">
        <v>190</v>
      </c>
      <c r="F231" s="268"/>
      <c r="G231" s="268"/>
      <c r="H231" s="268"/>
      <c r="I231" s="268"/>
      <c r="J231" s="268"/>
      <c r="K231" s="268"/>
      <c r="L231" s="268"/>
      <c r="M231" s="268"/>
      <c r="N231" s="268"/>
      <c r="O231" s="268"/>
      <c r="P231" s="268"/>
      <c r="Q231" s="268"/>
      <c r="R231" s="268"/>
      <c r="S231" s="268"/>
      <c r="T231" s="268"/>
      <c r="U231" s="268"/>
      <c r="V231" s="268"/>
      <c r="W231" s="268"/>
      <c r="X231" s="268"/>
      <c r="Y231" s="268"/>
      <c r="Z231" s="104"/>
    </row>
    <row r="232" spans="1:27" ht="20.100000000000001" customHeight="1" x14ac:dyDescent="0.15">
      <c r="A232" s="91"/>
      <c r="B232" s="80"/>
      <c r="C232" s="95"/>
      <c r="D232" s="207"/>
      <c r="E232" s="269" t="s">
        <v>91</v>
      </c>
      <c r="F232" s="270"/>
      <c r="G232" s="270"/>
      <c r="H232" s="270"/>
      <c r="I232" s="270"/>
      <c r="J232" s="270"/>
      <c r="K232" s="270"/>
      <c r="L232" s="270"/>
      <c r="M232" s="271"/>
      <c r="N232" s="269" t="s">
        <v>92</v>
      </c>
      <c r="O232" s="270"/>
      <c r="P232" s="270"/>
      <c r="Q232" s="270"/>
      <c r="R232" s="271"/>
      <c r="S232" s="272" t="s">
        <v>93</v>
      </c>
      <c r="T232" s="273"/>
      <c r="U232" s="273"/>
      <c r="V232" s="273"/>
      <c r="W232" s="273"/>
      <c r="X232" s="273"/>
      <c r="Y232" s="274"/>
      <c r="Z232" s="148"/>
    </row>
    <row r="233" spans="1:27" ht="20.100000000000001" customHeight="1" x14ac:dyDescent="0.15">
      <c r="A233" s="91">
        <f>IF(OR(TRIM($E233)="",TRIM($E234)="",TRIM($E235)=""), 1001, 0)</f>
        <v>1001</v>
      </c>
      <c r="B233" s="80"/>
      <c r="C233" s="95"/>
      <c r="D233" s="207"/>
      <c r="E233" s="21"/>
      <c r="F233" s="22"/>
      <c r="G233" s="22"/>
      <c r="H233" s="22"/>
      <c r="I233" s="22"/>
      <c r="J233" s="22"/>
      <c r="K233" s="22"/>
      <c r="L233" s="22"/>
      <c r="M233" s="275" t="s">
        <v>18</v>
      </c>
      <c r="N233" s="21"/>
      <c r="O233" s="71"/>
      <c r="P233" s="71"/>
      <c r="Q233" s="275" t="s">
        <v>18</v>
      </c>
      <c r="R233" s="276"/>
      <c r="S233" s="277"/>
      <c r="T233" s="278"/>
      <c r="U233" s="278"/>
      <c r="V233" s="278"/>
      <c r="W233" s="278"/>
      <c r="X233" s="278"/>
      <c r="Y233" s="279"/>
      <c r="Z233" s="148"/>
    </row>
    <row r="234" spans="1:27" ht="20.100000000000001" customHeight="1" x14ac:dyDescent="0.15">
      <c r="A234" s="91">
        <f>IF(OR(TRIM($N233)="",TRIM($N234)="",TRIM($N235)=""), 1001, 0)</f>
        <v>1001</v>
      </c>
      <c r="B234" s="80"/>
      <c r="C234" s="95"/>
      <c r="D234" s="207"/>
      <c r="E234" s="23"/>
      <c r="F234" s="24"/>
      <c r="G234" s="24"/>
      <c r="H234" s="24"/>
      <c r="I234" s="24"/>
      <c r="J234" s="24"/>
      <c r="K234" s="24"/>
      <c r="L234" s="24"/>
      <c r="M234" s="213" t="s">
        <v>17</v>
      </c>
      <c r="N234" s="23"/>
      <c r="O234" s="72"/>
      <c r="P234" s="72"/>
      <c r="Q234" s="280" t="s">
        <v>17</v>
      </c>
      <c r="R234" s="281"/>
      <c r="S234" s="282"/>
      <c r="T234" s="283"/>
      <c r="U234" s="283"/>
      <c r="V234" s="283"/>
      <c r="W234" s="283"/>
      <c r="X234" s="283"/>
      <c r="Y234" s="284"/>
      <c r="Z234" s="148"/>
    </row>
    <row r="235" spans="1:27" ht="20.100000000000001" customHeight="1" x14ac:dyDescent="0.15">
      <c r="A235" s="91">
        <f>IF(TRIM($S235)="", 1001, 0)</f>
        <v>1001</v>
      </c>
      <c r="B235" s="80"/>
      <c r="C235" s="95"/>
      <c r="D235" s="207"/>
      <c r="E235" s="9"/>
      <c r="F235" s="10"/>
      <c r="G235" s="10"/>
      <c r="H235" s="10"/>
      <c r="I235" s="10"/>
      <c r="J235" s="10"/>
      <c r="K235" s="10"/>
      <c r="L235" s="10"/>
      <c r="M235" s="11"/>
      <c r="N235" s="9"/>
      <c r="O235" s="10"/>
      <c r="P235" s="10"/>
      <c r="Q235" s="10"/>
      <c r="R235" s="11"/>
      <c r="S235" s="9"/>
      <c r="T235" s="10"/>
      <c r="U235" s="10"/>
      <c r="V235" s="10"/>
      <c r="W235" s="10"/>
      <c r="X235" s="10"/>
      <c r="Y235" s="11"/>
      <c r="Z235" s="148"/>
    </row>
    <row r="236" spans="1:27" ht="30" customHeight="1" x14ac:dyDescent="0.15">
      <c r="A236" s="91"/>
      <c r="B236" s="80"/>
      <c r="C236" s="99"/>
      <c r="D236" s="100"/>
      <c r="E236" s="285" t="str">
        <f>"*1 年月日を入力してください。"&amp;日付例&amp;""</f>
        <v>*1 年月日を入力してください。例)2024/4/1、R6/4/1</v>
      </c>
      <c r="F236" s="286"/>
      <c r="G236" s="286"/>
      <c r="H236" s="286"/>
      <c r="Z236" s="104"/>
    </row>
    <row r="237" spans="1:27" ht="20.100000000000001" customHeight="1" x14ac:dyDescent="0.15">
      <c r="A237" s="91"/>
      <c r="B237" s="80"/>
      <c r="C237" s="99"/>
      <c r="D237" s="100">
        <v>2</v>
      </c>
      <c r="E237" s="75" t="s">
        <v>2</v>
      </c>
      <c r="I237" s="286" t="s">
        <v>187</v>
      </c>
      <c r="J237" s="106"/>
      <c r="K237" s="106"/>
      <c r="L237" s="143"/>
      <c r="M237" s="106"/>
      <c r="N237" s="106"/>
      <c r="O237" s="143"/>
      <c r="P237" s="106"/>
      <c r="Q237" s="106"/>
      <c r="R237" s="143"/>
      <c r="S237" s="106"/>
      <c r="T237" s="106"/>
      <c r="U237" s="106"/>
      <c r="V237" s="106"/>
      <c r="W237" s="106"/>
      <c r="X237" s="106"/>
      <c r="Y237" s="106"/>
      <c r="Z237" s="104"/>
    </row>
    <row r="238" spans="1:27" ht="20.100000000000001" customHeight="1" x14ac:dyDescent="0.15">
      <c r="A238" s="91"/>
      <c r="B238" s="80"/>
      <c r="C238" s="99"/>
      <c r="D238" s="100"/>
      <c r="E238" s="287" t="s">
        <v>3</v>
      </c>
      <c r="F238" s="288"/>
      <c r="G238" s="288"/>
      <c r="H238" s="289"/>
      <c r="I238" s="12"/>
      <c r="J238" s="13"/>
      <c r="K238" s="13"/>
      <c r="L238" s="13"/>
      <c r="M238" s="14"/>
      <c r="P238" s="286"/>
      <c r="Q238" s="286"/>
      <c r="R238" s="286"/>
      <c r="S238" s="106"/>
      <c r="T238" s="106"/>
      <c r="U238" s="106"/>
      <c r="V238" s="106"/>
      <c r="W238" s="106"/>
      <c r="X238" s="106"/>
      <c r="Y238" s="106"/>
      <c r="Z238" s="104"/>
    </row>
    <row r="239" spans="1:27" ht="20.100000000000001" customHeight="1" x14ac:dyDescent="0.15">
      <c r="A239" s="91"/>
      <c r="B239" s="80"/>
      <c r="C239" s="95"/>
      <c r="D239" s="100"/>
      <c r="E239" s="290" t="s">
        <v>4</v>
      </c>
      <c r="F239" s="291"/>
      <c r="G239" s="291"/>
      <c r="H239" s="292"/>
      <c r="I239" s="15"/>
      <c r="J239" s="16"/>
      <c r="K239" s="16"/>
      <c r="L239" s="16"/>
      <c r="M239" s="17"/>
      <c r="P239" s="286"/>
      <c r="Q239" s="286"/>
      <c r="R239" s="286"/>
      <c r="S239" s="163"/>
      <c r="T239" s="213"/>
      <c r="U239" s="213"/>
      <c r="V239" s="213"/>
      <c r="W239" s="213"/>
      <c r="X239" s="213"/>
      <c r="Y239" s="213"/>
      <c r="Z239" s="104"/>
    </row>
    <row r="240" spans="1:27" ht="20.100000000000001" customHeight="1" thickBot="1" x14ac:dyDescent="0.2">
      <c r="A240" s="91"/>
      <c r="B240" s="80"/>
      <c r="C240" s="95"/>
      <c r="D240" s="100"/>
      <c r="E240" s="293" t="s">
        <v>5</v>
      </c>
      <c r="F240" s="246"/>
      <c r="G240" s="246"/>
      <c r="H240" s="247"/>
      <c r="I240" s="18"/>
      <c r="J240" s="19"/>
      <c r="K240" s="19"/>
      <c r="L240" s="19"/>
      <c r="M240" s="20"/>
      <c r="P240" s="286"/>
      <c r="Q240" s="286"/>
      <c r="R240" s="286"/>
      <c r="S240" s="163"/>
      <c r="T240" s="163"/>
      <c r="U240" s="163"/>
      <c r="V240" s="163"/>
      <c r="W240" s="163"/>
      <c r="X240" s="163"/>
      <c r="Y240" s="163"/>
      <c r="Z240" s="104"/>
    </row>
    <row r="241" spans="1:26" ht="20.100000000000001" customHeight="1" thickTop="1" x14ac:dyDescent="0.15">
      <c r="A241" s="91"/>
      <c r="B241" s="80"/>
      <c r="C241" s="99"/>
      <c r="D241" s="100"/>
      <c r="E241" s="294" t="s">
        <v>6</v>
      </c>
      <c r="F241" s="295"/>
      <c r="G241" s="295"/>
      <c r="H241" s="296"/>
      <c r="I241" s="251">
        <f>I238+I239+I240</f>
        <v>0</v>
      </c>
      <c r="J241" s="252"/>
      <c r="K241" s="252"/>
      <c r="L241" s="252"/>
      <c r="M241" s="253"/>
      <c r="P241" s="286"/>
      <c r="Q241" s="286"/>
      <c r="R241" s="286"/>
      <c r="S241" s="163"/>
      <c r="T241" s="106"/>
      <c r="U241" s="106"/>
      <c r="V241" s="106"/>
      <c r="W241" s="106"/>
      <c r="X241" s="106"/>
      <c r="Y241" s="106"/>
      <c r="Z241" s="104"/>
    </row>
    <row r="242" spans="1:26" ht="20.100000000000001" customHeight="1" x14ac:dyDescent="0.15">
      <c r="A242" s="91"/>
      <c r="B242" s="80"/>
      <c r="C242" s="99"/>
      <c r="D242" s="100"/>
      <c r="E242" s="297"/>
      <c r="F242" s="286"/>
      <c r="G242" s="286"/>
      <c r="H242" s="286"/>
      <c r="I242" s="286"/>
      <c r="J242" s="286"/>
      <c r="K242" s="286"/>
      <c r="L242" s="286"/>
      <c r="M242" s="286"/>
      <c r="N242" s="286"/>
      <c r="O242" s="286"/>
      <c r="P242" s="286"/>
      <c r="Q242" s="286"/>
      <c r="R242" s="286"/>
      <c r="S242" s="163"/>
      <c r="T242" s="106"/>
      <c r="U242" s="106"/>
      <c r="V242" s="106"/>
      <c r="W242" s="106"/>
      <c r="X242" s="106"/>
      <c r="Y242" s="106"/>
      <c r="Z242" s="104"/>
    </row>
    <row r="243" spans="1:26" ht="20.100000000000001" customHeight="1" x14ac:dyDescent="0.15">
      <c r="A243" s="91"/>
      <c r="B243" s="80"/>
      <c r="C243" s="99"/>
      <c r="D243" s="100">
        <v>3</v>
      </c>
      <c r="E243" s="75" t="s">
        <v>36</v>
      </c>
      <c r="J243" s="106"/>
      <c r="K243" s="106"/>
      <c r="L243" s="143"/>
      <c r="M243" s="106"/>
      <c r="N243" s="106"/>
      <c r="O243" s="143"/>
      <c r="P243" s="106"/>
      <c r="Q243" s="106"/>
      <c r="R243" s="143"/>
      <c r="S243" s="106"/>
      <c r="T243" s="106"/>
      <c r="U243" s="106"/>
      <c r="V243" s="106"/>
      <c r="W243" s="106"/>
      <c r="X243" s="106"/>
      <c r="Y243" s="106"/>
      <c r="Z243" s="104"/>
    </row>
    <row r="244" spans="1:26" ht="45" customHeight="1" x14ac:dyDescent="0.15">
      <c r="A244" s="91"/>
      <c r="B244" s="165"/>
      <c r="C244" s="95"/>
      <c r="E244" s="298" t="s">
        <v>193</v>
      </c>
      <c r="F244" s="298"/>
      <c r="G244" s="298"/>
      <c r="H244" s="298"/>
      <c r="I244" s="298"/>
      <c r="J244" s="298"/>
      <c r="K244" s="298"/>
      <c r="L244" s="298"/>
      <c r="M244" s="298"/>
      <c r="N244" s="298"/>
      <c r="O244" s="298"/>
      <c r="P244" s="298"/>
      <c r="Q244" s="298"/>
      <c r="R244" s="298"/>
      <c r="S244" s="298"/>
      <c r="T244" s="298"/>
      <c r="U244" s="298"/>
      <c r="V244" s="298"/>
      <c r="W244" s="298"/>
      <c r="X244" s="298"/>
      <c r="Y244" s="298"/>
      <c r="Z244" s="104"/>
    </row>
    <row r="245" spans="1:26" ht="20.100000000000001" customHeight="1" x14ac:dyDescent="0.15">
      <c r="A245" s="91">
        <f>IF(OR(COUNTIF(N246:N308,"◎")&lt;&gt;1, COUNTIF(N246:N308,"○")&gt;9), 1001, 0)</f>
        <v>1001</v>
      </c>
      <c r="B245" s="334"/>
      <c r="C245" s="95"/>
      <c r="E245" s="299" t="s">
        <v>40</v>
      </c>
      <c r="F245" s="300"/>
      <c r="G245" s="300"/>
      <c r="H245" s="300"/>
      <c r="I245" s="300"/>
      <c r="J245" s="300"/>
      <c r="K245" s="300"/>
      <c r="L245" s="300"/>
      <c r="M245" s="301"/>
      <c r="N245" s="302" t="s">
        <v>39</v>
      </c>
      <c r="O245" s="303"/>
      <c r="P245" s="304" t="s">
        <v>145</v>
      </c>
      <c r="Q245" s="305"/>
      <c r="R245" s="305"/>
      <c r="S245" s="305"/>
      <c r="T245" s="305"/>
      <c r="U245" s="305"/>
      <c r="V245" s="305"/>
      <c r="W245" s="305"/>
      <c r="X245" s="305"/>
      <c r="Y245" s="306"/>
      <c r="Z245" s="104"/>
    </row>
    <row r="246" spans="1:26" ht="20.100000000000001" customHeight="1" x14ac:dyDescent="0.15">
      <c r="A246" s="91">
        <f>IF(AND(TRIM(N246)&lt;&gt;"", TRIM(P246)=""), 1001,0)</f>
        <v>0</v>
      </c>
      <c r="B246" s="80"/>
      <c r="C246" s="108"/>
      <c r="D246" s="105"/>
      <c r="E246" s="307" t="s">
        <v>108</v>
      </c>
      <c r="F246" s="308">
        <v>1</v>
      </c>
      <c r="G246" s="309" t="s">
        <v>109</v>
      </c>
      <c r="H246" s="310"/>
      <c r="I246" s="310"/>
      <c r="J246" s="310"/>
      <c r="K246" s="310"/>
      <c r="L246" s="310"/>
      <c r="M246" s="311"/>
      <c r="N246" s="6"/>
      <c r="O246" s="7"/>
      <c r="P246" s="25"/>
      <c r="Q246" s="26"/>
      <c r="R246" s="26"/>
      <c r="S246" s="26"/>
      <c r="T246" s="26"/>
      <c r="U246" s="26"/>
      <c r="V246" s="26"/>
      <c r="W246" s="26"/>
      <c r="X246" s="26"/>
      <c r="Y246" s="27"/>
      <c r="Z246" s="104"/>
    </row>
    <row r="247" spans="1:26" ht="20.100000000000001" customHeight="1" x14ac:dyDescent="0.15">
      <c r="A247" s="312">
        <f>IF(AND(TRIM(N247)&lt;&gt;"", TRIM(P247)=""), 1001,0)</f>
        <v>0</v>
      </c>
      <c r="B247" s="148"/>
      <c r="D247" s="148"/>
      <c r="E247" s="313"/>
      <c r="F247" s="314">
        <v>2</v>
      </c>
      <c r="G247" s="315" t="s">
        <v>110</v>
      </c>
      <c r="H247" s="316"/>
      <c r="I247" s="316"/>
      <c r="J247" s="316"/>
      <c r="K247" s="316"/>
      <c r="L247" s="316"/>
      <c r="M247" s="317"/>
      <c r="N247" s="2"/>
      <c r="O247" s="3"/>
      <c r="P247" s="28"/>
      <c r="Q247" s="29"/>
      <c r="R247" s="29"/>
      <c r="S247" s="29"/>
      <c r="T247" s="29"/>
      <c r="U247" s="29"/>
      <c r="V247" s="29"/>
      <c r="W247" s="29"/>
      <c r="X247" s="29"/>
      <c r="Y247" s="30"/>
      <c r="Z247" s="148"/>
    </row>
    <row r="248" spans="1:26" ht="20.100000000000001" customHeight="1" x14ac:dyDescent="0.15">
      <c r="A248" s="312">
        <f>IF(AND(TRIM(N248)&lt;&gt;"", TRIM(P248)=""), 1001,0)</f>
        <v>0</v>
      </c>
      <c r="B248" s="148"/>
      <c r="E248" s="313"/>
      <c r="F248" s="314">
        <v>3</v>
      </c>
      <c r="G248" s="315" t="s">
        <v>111</v>
      </c>
      <c r="H248" s="316"/>
      <c r="I248" s="316"/>
      <c r="J248" s="316"/>
      <c r="K248" s="316"/>
      <c r="L248" s="316"/>
      <c r="M248" s="317"/>
      <c r="N248" s="2"/>
      <c r="O248" s="3"/>
      <c r="P248" s="28"/>
      <c r="Q248" s="29"/>
      <c r="R248" s="29"/>
      <c r="S248" s="29"/>
      <c r="T248" s="29"/>
      <c r="U248" s="29"/>
      <c r="V248" s="29"/>
      <c r="W248" s="29"/>
      <c r="X248" s="29"/>
      <c r="Y248" s="30"/>
      <c r="Z248" s="148"/>
    </row>
    <row r="249" spans="1:26" ht="20.100000000000001" customHeight="1" x14ac:dyDescent="0.15">
      <c r="A249" s="312">
        <f>IF(AND(TRIM(N249)&lt;&gt;"", TRIM(P249)=""), 1001,0)</f>
        <v>0</v>
      </c>
      <c r="B249" s="148"/>
      <c r="E249" s="313"/>
      <c r="F249" s="314">
        <v>4</v>
      </c>
      <c r="G249" s="315" t="s">
        <v>182</v>
      </c>
      <c r="H249" s="316"/>
      <c r="I249" s="316"/>
      <c r="J249" s="316"/>
      <c r="K249" s="316"/>
      <c r="L249" s="316"/>
      <c r="M249" s="317"/>
      <c r="N249" s="2"/>
      <c r="O249" s="8"/>
      <c r="P249" s="28"/>
      <c r="Q249" s="29"/>
      <c r="R249" s="29"/>
      <c r="S249" s="29"/>
      <c r="T249" s="29"/>
      <c r="U249" s="29"/>
      <c r="V249" s="29"/>
      <c r="W249" s="29"/>
      <c r="X249" s="29"/>
      <c r="Y249" s="30"/>
      <c r="Z249" s="148"/>
    </row>
    <row r="250" spans="1:26" ht="20.100000000000001" customHeight="1" x14ac:dyDescent="0.15">
      <c r="A250" s="312">
        <f>IF(AND(TRIM(N250)&lt;&gt;"", TRIM(P250)=""), 1001,0)</f>
        <v>0</v>
      </c>
      <c r="B250" s="148"/>
      <c r="E250" s="313"/>
      <c r="F250" s="314">
        <v>5</v>
      </c>
      <c r="G250" s="315" t="s">
        <v>112</v>
      </c>
      <c r="H250" s="316"/>
      <c r="I250" s="316"/>
      <c r="J250" s="316"/>
      <c r="K250" s="316"/>
      <c r="L250" s="316"/>
      <c r="M250" s="317"/>
      <c r="N250" s="2"/>
      <c r="O250" s="3"/>
      <c r="P250" s="28"/>
      <c r="Q250" s="29"/>
      <c r="R250" s="29"/>
      <c r="S250" s="29"/>
      <c r="T250" s="29"/>
      <c r="U250" s="29"/>
      <c r="V250" s="29"/>
      <c r="W250" s="29"/>
      <c r="X250" s="29"/>
      <c r="Y250" s="30"/>
      <c r="Z250" s="148"/>
    </row>
    <row r="251" spans="1:26" ht="20.100000000000001" customHeight="1" x14ac:dyDescent="0.15">
      <c r="A251" s="312">
        <f>IF(AND(TRIM(N251)&lt;&gt;"", TRIM(P251)=""), 1001,0)</f>
        <v>0</v>
      </c>
      <c r="B251" s="148"/>
      <c r="E251" s="313"/>
      <c r="F251" s="314">
        <v>6</v>
      </c>
      <c r="G251" s="315" t="s">
        <v>113</v>
      </c>
      <c r="H251" s="316"/>
      <c r="I251" s="316"/>
      <c r="J251" s="316"/>
      <c r="K251" s="316"/>
      <c r="L251" s="316"/>
      <c r="M251" s="317"/>
      <c r="N251" s="2"/>
      <c r="O251" s="3"/>
      <c r="P251" s="28"/>
      <c r="Q251" s="29"/>
      <c r="R251" s="29"/>
      <c r="S251" s="29"/>
      <c r="T251" s="29"/>
      <c r="U251" s="29"/>
      <c r="V251" s="29"/>
      <c r="W251" s="29"/>
      <c r="X251" s="29"/>
      <c r="Y251" s="30"/>
      <c r="Z251" s="148"/>
    </row>
    <row r="252" spans="1:26" ht="20.100000000000001" customHeight="1" x14ac:dyDescent="0.15">
      <c r="A252" s="312">
        <f>IF(AND(TRIM(N252)&lt;&gt;"", TRIM(P252)=""), 1001,0)</f>
        <v>0</v>
      </c>
      <c r="B252" s="148"/>
      <c r="E252" s="313"/>
      <c r="F252" s="314">
        <v>7</v>
      </c>
      <c r="G252" s="315" t="s">
        <v>114</v>
      </c>
      <c r="H252" s="316"/>
      <c r="I252" s="316"/>
      <c r="J252" s="316"/>
      <c r="K252" s="316"/>
      <c r="L252" s="316"/>
      <c r="M252" s="317"/>
      <c r="N252" s="2"/>
      <c r="O252" s="3"/>
      <c r="P252" s="28"/>
      <c r="Q252" s="29"/>
      <c r="R252" s="29"/>
      <c r="S252" s="29"/>
      <c r="T252" s="29"/>
      <c r="U252" s="29"/>
      <c r="V252" s="29"/>
      <c r="W252" s="29"/>
      <c r="X252" s="29"/>
      <c r="Y252" s="30"/>
      <c r="Z252" s="148"/>
    </row>
    <row r="253" spans="1:26" ht="20.100000000000001" customHeight="1" x14ac:dyDescent="0.15">
      <c r="A253" s="312">
        <f>IF(AND(TRIM(N253)&lt;&gt;"", TRIM(P253)=""), 1001,0)</f>
        <v>0</v>
      </c>
      <c r="B253" s="148"/>
      <c r="E253" s="313"/>
      <c r="F253" s="314">
        <v>8</v>
      </c>
      <c r="G253" s="315" t="s">
        <v>115</v>
      </c>
      <c r="H253" s="316"/>
      <c r="I253" s="316"/>
      <c r="J253" s="316"/>
      <c r="K253" s="316"/>
      <c r="L253" s="316"/>
      <c r="M253" s="317"/>
      <c r="N253" s="2"/>
      <c r="O253" s="3"/>
      <c r="P253" s="28"/>
      <c r="Q253" s="29"/>
      <c r="R253" s="29"/>
      <c r="S253" s="29"/>
      <c r="T253" s="29"/>
      <c r="U253" s="29"/>
      <c r="V253" s="29"/>
      <c r="W253" s="29"/>
      <c r="X253" s="29"/>
      <c r="Y253" s="30"/>
      <c r="Z253" s="148"/>
    </row>
    <row r="254" spans="1:26" ht="20.100000000000001" customHeight="1" x14ac:dyDescent="0.15">
      <c r="A254" s="312">
        <f>IF(AND(TRIM(N254)&lt;&gt;"", TRIM(P254)=""), 1001,0)</f>
        <v>0</v>
      </c>
      <c r="B254" s="148"/>
      <c r="E254" s="313"/>
      <c r="F254" s="314">
        <v>9</v>
      </c>
      <c r="G254" s="315" t="s">
        <v>116</v>
      </c>
      <c r="H254" s="316"/>
      <c r="I254" s="316"/>
      <c r="J254" s="316"/>
      <c r="K254" s="316"/>
      <c r="L254" s="316"/>
      <c r="M254" s="317"/>
      <c r="N254" s="2"/>
      <c r="O254" s="3"/>
      <c r="P254" s="28"/>
      <c r="Q254" s="29"/>
      <c r="R254" s="29"/>
      <c r="S254" s="29"/>
      <c r="T254" s="29"/>
      <c r="U254" s="29"/>
      <c r="V254" s="29"/>
      <c r="W254" s="29"/>
      <c r="X254" s="29"/>
      <c r="Y254" s="30"/>
      <c r="Z254" s="148"/>
    </row>
    <row r="255" spans="1:26" ht="20.100000000000001" customHeight="1" x14ac:dyDescent="0.15">
      <c r="A255" s="312">
        <f>IF(AND(TRIM(N255)&lt;&gt;"", TRIM(P255)=""), 1001,0)</f>
        <v>0</v>
      </c>
      <c r="B255" s="148"/>
      <c r="E255" s="313"/>
      <c r="F255" s="314">
        <v>10</v>
      </c>
      <c r="G255" s="315" t="s">
        <v>117</v>
      </c>
      <c r="H255" s="316"/>
      <c r="I255" s="316"/>
      <c r="J255" s="316"/>
      <c r="K255" s="316"/>
      <c r="L255" s="316"/>
      <c r="M255" s="317"/>
      <c r="N255" s="2"/>
      <c r="O255" s="3"/>
      <c r="P255" s="28"/>
      <c r="Q255" s="29"/>
      <c r="R255" s="29"/>
      <c r="S255" s="29"/>
      <c r="T255" s="29"/>
      <c r="U255" s="29"/>
      <c r="V255" s="29"/>
      <c r="W255" s="29"/>
      <c r="X255" s="29"/>
      <c r="Y255" s="30"/>
      <c r="Z255" s="148"/>
    </row>
    <row r="256" spans="1:26" ht="20.100000000000001" customHeight="1" x14ac:dyDescent="0.15">
      <c r="A256" s="312">
        <f>IF(AND(TRIM(N256)&lt;&gt;"", TRIM(P256)=""), 1001,0)</f>
        <v>0</v>
      </c>
      <c r="B256" s="148"/>
      <c r="E256" s="313"/>
      <c r="F256" s="314">
        <v>11</v>
      </c>
      <c r="G256" s="315" t="s">
        <v>118</v>
      </c>
      <c r="H256" s="316"/>
      <c r="I256" s="316"/>
      <c r="J256" s="316"/>
      <c r="K256" s="316"/>
      <c r="L256" s="316"/>
      <c r="M256" s="317"/>
      <c r="N256" s="2"/>
      <c r="O256" s="3"/>
      <c r="P256" s="28"/>
      <c r="Q256" s="29"/>
      <c r="R256" s="29"/>
      <c r="S256" s="29"/>
      <c r="T256" s="29"/>
      <c r="U256" s="29"/>
      <c r="V256" s="29"/>
      <c r="W256" s="29"/>
      <c r="X256" s="29"/>
      <c r="Y256" s="30"/>
      <c r="Z256" s="148"/>
    </row>
    <row r="257" spans="1:26" ht="20.100000000000001" customHeight="1" x14ac:dyDescent="0.15">
      <c r="A257" s="312">
        <f>IF(AND(TRIM(N257)&lt;&gt;"", TRIM(P257)=""), 1001,0)</f>
        <v>0</v>
      </c>
      <c r="B257" s="148"/>
      <c r="E257" s="313"/>
      <c r="F257" s="314">
        <v>12</v>
      </c>
      <c r="G257" s="315" t="s">
        <v>119</v>
      </c>
      <c r="H257" s="316"/>
      <c r="I257" s="316"/>
      <c r="J257" s="316"/>
      <c r="K257" s="316"/>
      <c r="L257" s="316"/>
      <c r="M257" s="317"/>
      <c r="N257" s="2"/>
      <c r="O257" s="3"/>
      <c r="P257" s="28"/>
      <c r="Q257" s="29"/>
      <c r="R257" s="29"/>
      <c r="S257" s="29"/>
      <c r="T257" s="29"/>
      <c r="U257" s="29"/>
      <c r="V257" s="29"/>
      <c r="W257" s="29"/>
      <c r="X257" s="29"/>
      <c r="Y257" s="30"/>
      <c r="Z257" s="148"/>
    </row>
    <row r="258" spans="1:26" ht="20.100000000000001" customHeight="1" x14ac:dyDescent="0.15">
      <c r="A258" s="312">
        <f>IF(AND(TRIM(N258)&lt;&gt;"", TRIM(P258)=""), 1001,0)</f>
        <v>0</v>
      </c>
      <c r="B258" s="148"/>
      <c r="E258" s="313"/>
      <c r="F258" s="314">
        <v>13</v>
      </c>
      <c r="G258" s="315" t="s">
        <v>120</v>
      </c>
      <c r="H258" s="316"/>
      <c r="I258" s="316"/>
      <c r="J258" s="316"/>
      <c r="K258" s="316"/>
      <c r="L258" s="316"/>
      <c r="M258" s="317"/>
      <c r="N258" s="2"/>
      <c r="O258" s="3"/>
      <c r="P258" s="28"/>
      <c r="Q258" s="29"/>
      <c r="R258" s="29"/>
      <c r="S258" s="29"/>
      <c r="T258" s="29"/>
      <c r="U258" s="29"/>
      <c r="V258" s="29"/>
      <c r="W258" s="29"/>
      <c r="X258" s="29"/>
      <c r="Y258" s="30"/>
      <c r="Z258" s="148"/>
    </row>
    <row r="259" spans="1:26" ht="20.100000000000001" customHeight="1" x14ac:dyDescent="0.15">
      <c r="A259" s="312">
        <f>IF(AND(TRIM(N259)&lt;&gt;"", TRIM(P259)=""), 1001,0)</f>
        <v>0</v>
      </c>
      <c r="B259" s="148"/>
      <c r="E259" s="313"/>
      <c r="F259" s="314">
        <v>14</v>
      </c>
      <c r="G259" s="315" t="s">
        <v>121</v>
      </c>
      <c r="H259" s="316"/>
      <c r="I259" s="316"/>
      <c r="J259" s="316"/>
      <c r="K259" s="316"/>
      <c r="L259" s="316"/>
      <c r="M259" s="317"/>
      <c r="N259" s="2"/>
      <c r="O259" s="3"/>
      <c r="P259" s="28"/>
      <c r="Q259" s="29"/>
      <c r="R259" s="29"/>
      <c r="S259" s="29"/>
      <c r="T259" s="29"/>
      <c r="U259" s="29"/>
      <c r="V259" s="29"/>
      <c r="W259" s="29"/>
      <c r="X259" s="29"/>
      <c r="Y259" s="30"/>
      <c r="Z259" s="148"/>
    </row>
    <row r="260" spans="1:26" ht="20.100000000000001" customHeight="1" x14ac:dyDescent="0.15">
      <c r="A260" s="312">
        <f>IF(AND(TRIM(N260)&lt;&gt;"", TRIM(P260)=""), 1001,0)</f>
        <v>0</v>
      </c>
      <c r="B260" s="148"/>
      <c r="E260" s="313"/>
      <c r="F260" s="314">
        <v>15</v>
      </c>
      <c r="G260" s="315" t="s">
        <v>122</v>
      </c>
      <c r="H260" s="316"/>
      <c r="I260" s="316"/>
      <c r="J260" s="316"/>
      <c r="K260" s="316"/>
      <c r="L260" s="316"/>
      <c r="M260" s="317"/>
      <c r="N260" s="2"/>
      <c r="O260" s="3"/>
      <c r="P260" s="28"/>
      <c r="Q260" s="29"/>
      <c r="R260" s="29"/>
      <c r="S260" s="29"/>
      <c r="T260" s="29"/>
      <c r="U260" s="29"/>
      <c r="V260" s="29"/>
      <c r="W260" s="29"/>
      <c r="X260" s="29"/>
      <c r="Y260" s="30"/>
      <c r="Z260" s="148"/>
    </row>
    <row r="261" spans="1:26" ht="20.100000000000001" customHeight="1" x14ac:dyDescent="0.15">
      <c r="A261" s="312">
        <f>IF(AND(TRIM(N261)&lt;&gt;"", TRIM(P261)=""), 1001,0)</f>
        <v>0</v>
      </c>
      <c r="B261" s="148"/>
      <c r="E261" s="313"/>
      <c r="F261" s="314">
        <v>16</v>
      </c>
      <c r="G261" s="315" t="s">
        <v>123</v>
      </c>
      <c r="H261" s="316"/>
      <c r="I261" s="316"/>
      <c r="J261" s="316"/>
      <c r="K261" s="316"/>
      <c r="L261" s="316"/>
      <c r="M261" s="317"/>
      <c r="N261" s="2"/>
      <c r="O261" s="3"/>
      <c r="P261" s="28"/>
      <c r="Q261" s="29"/>
      <c r="R261" s="29"/>
      <c r="S261" s="29"/>
      <c r="T261" s="29"/>
      <c r="U261" s="29"/>
      <c r="V261" s="29"/>
      <c r="W261" s="29"/>
      <c r="X261" s="29"/>
      <c r="Y261" s="30"/>
      <c r="Z261" s="148"/>
    </row>
    <row r="262" spans="1:26" ht="20.100000000000001" customHeight="1" x14ac:dyDescent="0.15">
      <c r="A262" s="312">
        <f>IF(AND(TRIM(N262)&lt;&gt;"", TRIM(P262)=""), 1001,0)</f>
        <v>0</v>
      </c>
      <c r="B262" s="148"/>
      <c r="E262" s="313"/>
      <c r="F262" s="314">
        <v>17</v>
      </c>
      <c r="G262" s="315" t="s">
        <v>124</v>
      </c>
      <c r="H262" s="316"/>
      <c r="I262" s="316"/>
      <c r="J262" s="316"/>
      <c r="K262" s="316"/>
      <c r="L262" s="316"/>
      <c r="M262" s="317"/>
      <c r="N262" s="2"/>
      <c r="O262" s="3"/>
      <c r="P262" s="28"/>
      <c r="Q262" s="29"/>
      <c r="R262" s="29"/>
      <c r="S262" s="29"/>
      <c r="T262" s="29"/>
      <c r="U262" s="29"/>
      <c r="V262" s="29"/>
      <c r="W262" s="29"/>
      <c r="X262" s="29"/>
      <c r="Y262" s="30"/>
      <c r="Z262" s="148"/>
    </row>
    <row r="263" spans="1:26" ht="20.100000000000001" customHeight="1" x14ac:dyDescent="0.15">
      <c r="A263" s="312">
        <f>IF(AND(TRIM(N263)&lt;&gt;"", TRIM(P263)=""), 1001,0)</f>
        <v>0</v>
      </c>
      <c r="B263" s="148"/>
      <c r="E263" s="313"/>
      <c r="F263" s="314">
        <v>18</v>
      </c>
      <c r="G263" s="315" t="s">
        <v>125</v>
      </c>
      <c r="H263" s="316"/>
      <c r="I263" s="316"/>
      <c r="J263" s="316"/>
      <c r="K263" s="316"/>
      <c r="L263" s="316"/>
      <c r="M263" s="317"/>
      <c r="N263" s="2"/>
      <c r="O263" s="3"/>
      <c r="P263" s="28"/>
      <c r="Q263" s="29"/>
      <c r="R263" s="29"/>
      <c r="S263" s="29"/>
      <c r="T263" s="29"/>
      <c r="U263" s="29"/>
      <c r="V263" s="29"/>
      <c r="W263" s="29"/>
      <c r="X263" s="29"/>
      <c r="Y263" s="30"/>
      <c r="Z263" s="148"/>
    </row>
    <row r="264" spans="1:26" ht="20.100000000000001" customHeight="1" x14ac:dyDescent="0.15">
      <c r="A264" s="312">
        <f>IF(AND(TRIM(N264)&lt;&gt;"", TRIM(P264)=""), 1001,0)</f>
        <v>0</v>
      </c>
      <c r="B264" s="148"/>
      <c r="E264" s="313"/>
      <c r="F264" s="314">
        <v>19</v>
      </c>
      <c r="G264" s="315" t="s">
        <v>126</v>
      </c>
      <c r="H264" s="316"/>
      <c r="I264" s="316"/>
      <c r="J264" s="316"/>
      <c r="K264" s="316"/>
      <c r="L264" s="316"/>
      <c r="M264" s="317"/>
      <c r="N264" s="2"/>
      <c r="O264" s="3"/>
      <c r="P264" s="28"/>
      <c r="Q264" s="29"/>
      <c r="R264" s="29"/>
      <c r="S264" s="29"/>
      <c r="T264" s="29"/>
      <c r="U264" s="29"/>
      <c r="V264" s="29"/>
      <c r="W264" s="29"/>
      <c r="X264" s="29"/>
      <c r="Y264" s="30"/>
      <c r="Z264" s="148"/>
    </row>
    <row r="265" spans="1:26" ht="20.100000000000001" customHeight="1" x14ac:dyDescent="0.15">
      <c r="A265" s="312">
        <f>IF(AND(TRIM(N265)&lt;&gt;"", TRIM(P265)=""), 1001,0)</f>
        <v>0</v>
      </c>
      <c r="B265" s="148"/>
      <c r="E265" s="313"/>
      <c r="F265" s="314">
        <v>20</v>
      </c>
      <c r="G265" s="315" t="s">
        <v>127</v>
      </c>
      <c r="H265" s="316"/>
      <c r="I265" s="316"/>
      <c r="J265" s="316"/>
      <c r="K265" s="316"/>
      <c r="L265" s="316"/>
      <c r="M265" s="317"/>
      <c r="N265" s="2"/>
      <c r="O265" s="3"/>
      <c r="P265" s="28"/>
      <c r="Q265" s="29"/>
      <c r="R265" s="29"/>
      <c r="S265" s="29"/>
      <c r="T265" s="29"/>
      <c r="U265" s="29"/>
      <c r="V265" s="29"/>
      <c r="W265" s="29"/>
      <c r="X265" s="29"/>
      <c r="Y265" s="30"/>
      <c r="Z265" s="148"/>
    </row>
    <row r="266" spans="1:26" ht="20.100000000000001" customHeight="1" x14ac:dyDescent="0.15">
      <c r="A266" s="312">
        <f>IF(AND(TRIM(N266)&lt;&gt;"", TRIM(P266)=""), 1001,0)</f>
        <v>0</v>
      </c>
      <c r="B266" s="148"/>
      <c r="E266" s="313"/>
      <c r="F266" s="314">
        <v>21</v>
      </c>
      <c r="G266" s="315" t="s">
        <v>128</v>
      </c>
      <c r="H266" s="316"/>
      <c r="I266" s="316"/>
      <c r="J266" s="316"/>
      <c r="K266" s="316"/>
      <c r="L266" s="316"/>
      <c r="M266" s="317"/>
      <c r="N266" s="2"/>
      <c r="O266" s="3"/>
      <c r="P266" s="28"/>
      <c r="Q266" s="29"/>
      <c r="R266" s="29"/>
      <c r="S266" s="29"/>
      <c r="T266" s="29"/>
      <c r="U266" s="29"/>
      <c r="V266" s="29"/>
      <c r="W266" s="29"/>
      <c r="X266" s="29"/>
      <c r="Y266" s="30"/>
      <c r="Z266" s="148"/>
    </row>
    <row r="267" spans="1:26" ht="20.100000000000001" customHeight="1" x14ac:dyDescent="0.15">
      <c r="A267" s="312">
        <f>IF(AND(TRIM(N267)&lt;&gt;"", TRIM(P267)=""), 1001,0)</f>
        <v>0</v>
      </c>
      <c r="B267" s="148"/>
      <c r="E267" s="313"/>
      <c r="F267" s="314">
        <v>22</v>
      </c>
      <c r="G267" s="315" t="s">
        <v>129</v>
      </c>
      <c r="H267" s="316"/>
      <c r="I267" s="316"/>
      <c r="J267" s="316"/>
      <c r="K267" s="316"/>
      <c r="L267" s="316"/>
      <c r="M267" s="317"/>
      <c r="N267" s="2"/>
      <c r="O267" s="3"/>
      <c r="P267" s="28"/>
      <c r="Q267" s="29"/>
      <c r="R267" s="29"/>
      <c r="S267" s="29"/>
      <c r="T267" s="29"/>
      <c r="U267" s="29"/>
      <c r="V267" s="29"/>
      <c r="W267" s="29"/>
      <c r="X267" s="29"/>
      <c r="Y267" s="30"/>
      <c r="Z267" s="148"/>
    </row>
    <row r="268" spans="1:26" ht="20.100000000000001" customHeight="1" x14ac:dyDescent="0.15">
      <c r="A268" s="312">
        <f>IF(AND(TRIM(N268)&lt;&gt;"", TRIM(P268)=""), 1001,0)</f>
        <v>0</v>
      </c>
      <c r="B268" s="148"/>
      <c r="E268" s="313"/>
      <c r="F268" s="314">
        <v>23</v>
      </c>
      <c r="G268" s="315" t="s">
        <v>130</v>
      </c>
      <c r="H268" s="316"/>
      <c r="I268" s="316"/>
      <c r="J268" s="316"/>
      <c r="K268" s="316"/>
      <c r="L268" s="316"/>
      <c r="M268" s="317"/>
      <c r="N268" s="2"/>
      <c r="O268" s="3"/>
      <c r="P268" s="28"/>
      <c r="Q268" s="29"/>
      <c r="R268" s="29"/>
      <c r="S268" s="29"/>
      <c r="T268" s="29"/>
      <c r="U268" s="29"/>
      <c r="V268" s="29"/>
      <c r="W268" s="29"/>
      <c r="X268" s="29"/>
      <c r="Y268" s="30"/>
      <c r="Z268" s="148"/>
    </row>
    <row r="269" spans="1:26" ht="20.100000000000001" customHeight="1" x14ac:dyDescent="0.15">
      <c r="A269" s="312">
        <f>IF(AND(TRIM(N269)&lt;&gt;"", TRIM(P269)=""), 1001,0)</f>
        <v>0</v>
      </c>
      <c r="B269" s="148"/>
      <c r="E269" s="313"/>
      <c r="F269" s="314">
        <v>24</v>
      </c>
      <c r="G269" s="315" t="s">
        <v>131</v>
      </c>
      <c r="H269" s="316"/>
      <c r="I269" s="316"/>
      <c r="J269" s="316"/>
      <c r="K269" s="316"/>
      <c r="L269" s="316"/>
      <c r="M269" s="317"/>
      <c r="N269" s="2"/>
      <c r="O269" s="3"/>
      <c r="P269" s="28"/>
      <c r="Q269" s="29"/>
      <c r="R269" s="29"/>
      <c r="S269" s="29"/>
      <c r="T269" s="29"/>
      <c r="U269" s="29"/>
      <c r="V269" s="29"/>
      <c r="W269" s="29"/>
      <c r="X269" s="29"/>
      <c r="Y269" s="30"/>
      <c r="Z269" s="148"/>
    </row>
    <row r="270" spans="1:26" ht="20.100000000000001" customHeight="1" x14ac:dyDescent="0.15">
      <c r="A270" s="312">
        <f>IF(AND(TRIM(N270)&lt;&gt;"", TRIM(P270)=""), 1001,0)</f>
        <v>0</v>
      </c>
      <c r="B270" s="148"/>
      <c r="E270" s="313"/>
      <c r="F270" s="314">
        <v>25</v>
      </c>
      <c r="G270" s="315" t="s">
        <v>132</v>
      </c>
      <c r="H270" s="316"/>
      <c r="I270" s="316"/>
      <c r="J270" s="316"/>
      <c r="K270" s="316"/>
      <c r="L270" s="316"/>
      <c r="M270" s="317"/>
      <c r="N270" s="2"/>
      <c r="O270" s="3"/>
      <c r="P270" s="28"/>
      <c r="Q270" s="29"/>
      <c r="R270" s="29"/>
      <c r="S270" s="29"/>
      <c r="T270" s="29"/>
      <c r="U270" s="29"/>
      <c r="V270" s="29"/>
      <c r="W270" s="29"/>
      <c r="X270" s="29"/>
      <c r="Y270" s="30"/>
      <c r="Z270" s="148"/>
    </row>
    <row r="271" spans="1:26" ht="20.100000000000001" customHeight="1" x14ac:dyDescent="0.15">
      <c r="A271" s="312">
        <f>IF(AND(TRIM(N271)&lt;&gt;"", TRIM(P271)=""), 1001,0)</f>
        <v>0</v>
      </c>
      <c r="B271" s="148"/>
      <c r="E271" s="313"/>
      <c r="F271" s="318">
        <v>26</v>
      </c>
      <c r="G271" s="315" t="s">
        <v>133</v>
      </c>
      <c r="H271" s="316"/>
      <c r="I271" s="316"/>
      <c r="J271" s="316"/>
      <c r="K271" s="316"/>
      <c r="L271" s="316"/>
      <c r="M271" s="317"/>
      <c r="N271" s="2"/>
      <c r="O271" s="3"/>
      <c r="P271" s="28"/>
      <c r="Q271" s="29"/>
      <c r="R271" s="29"/>
      <c r="S271" s="29"/>
      <c r="T271" s="29"/>
      <c r="U271" s="29"/>
      <c r="V271" s="29"/>
      <c r="W271" s="29"/>
      <c r="X271" s="29"/>
      <c r="Y271" s="30"/>
      <c r="Z271" s="148"/>
    </row>
    <row r="272" spans="1:26" ht="20.100000000000001" customHeight="1" x14ac:dyDescent="0.15">
      <c r="A272" s="312">
        <f>IF(AND(TRIM(N272)&lt;&gt;"", TRIM(P272)=""), 1001,0)</f>
        <v>0</v>
      </c>
      <c r="B272" s="148"/>
      <c r="E272" s="313"/>
      <c r="F272" s="319">
        <v>27</v>
      </c>
      <c r="G272" s="315" t="s">
        <v>184</v>
      </c>
      <c r="H272" s="316"/>
      <c r="I272" s="316"/>
      <c r="J272" s="316"/>
      <c r="K272" s="316"/>
      <c r="L272" s="316"/>
      <c r="M272" s="317"/>
      <c r="N272" s="2"/>
      <c r="O272" s="3"/>
      <c r="P272" s="28"/>
      <c r="Q272" s="29"/>
      <c r="R272" s="29"/>
      <c r="S272" s="29"/>
      <c r="T272" s="29"/>
      <c r="U272" s="29"/>
      <c r="V272" s="29"/>
      <c r="W272" s="29"/>
      <c r="X272" s="29"/>
      <c r="Y272" s="30"/>
      <c r="Z272" s="148"/>
    </row>
    <row r="273" spans="1:26" ht="20.100000000000001" customHeight="1" x14ac:dyDescent="0.15">
      <c r="A273" s="91">
        <f>IF(AND(TRIM(N273)&lt;&gt;"", TRIM(P273)=""), 1001,0)</f>
        <v>0</v>
      </c>
      <c r="B273" s="320"/>
      <c r="C273" s="105"/>
      <c r="D273" s="105"/>
      <c r="E273" s="313"/>
      <c r="F273" s="314">
        <v>28</v>
      </c>
      <c r="G273" s="315" t="s">
        <v>134</v>
      </c>
      <c r="H273" s="316"/>
      <c r="I273" s="316"/>
      <c r="J273" s="316"/>
      <c r="K273" s="316"/>
      <c r="L273" s="316"/>
      <c r="M273" s="317"/>
      <c r="N273" s="2"/>
      <c r="O273" s="3"/>
      <c r="P273" s="28"/>
      <c r="Q273" s="29"/>
      <c r="R273" s="29"/>
      <c r="S273" s="29"/>
      <c r="T273" s="29"/>
      <c r="U273" s="29"/>
      <c r="V273" s="29"/>
      <c r="W273" s="29"/>
      <c r="X273" s="29"/>
      <c r="Y273" s="30"/>
      <c r="Z273" s="104"/>
    </row>
    <row r="274" spans="1:26" ht="20.100000000000001" customHeight="1" x14ac:dyDescent="0.15">
      <c r="A274" s="312">
        <f>IF(AND(TRIM(N274)&lt;&gt;"", TRIM(P274)=""), 1001,0)</f>
        <v>0</v>
      </c>
      <c r="B274" s="148"/>
      <c r="C274" s="116"/>
      <c r="D274" s="148"/>
      <c r="E274" s="313"/>
      <c r="F274" s="314">
        <v>29</v>
      </c>
      <c r="G274" s="315" t="s">
        <v>135</v>
      </c>
      <c r="H274" s="316"/>
      <c r="I274" s="316"/>
      <c r="J274" s="316"/>
      <c r="K274" s="316"/>
      <c r="L274" s="316"/>
      <c r="M274" s="317"/>
      <c r="N274" s="2"/>
      <c r="O274" s="3"/>
      <c r="P274" s="28"/>
      <c r="Q274" s="29"/>
      <c r="R274" s="29"/>
      <c r="S274" s="29"/>
      <c r="T274" s="29"/>
      <c r="U274" s="29"/>
      <c r="V274" s="29"/>
      <c r="W274" s="29"/>
      <c r="X274" s="29"/>
      <c r="Y274" s="30"/>
      <c r="Z274" s="148"/>
    </row>
    <row r="275" spans="1:26" ht="20.100000000000001" customHeight="1" x14ac:dyDescent="0.15">
      <c r="A275" s="312">
        <f>IF(AND(TRIM(N275)&lt;&gt;"", TRIM(P275)=""), 1001,0)</f>
        <v>0</v>
      </c>
      <c r="B275" s="148"/>
      <c r="E275" s="313"/>
      <c r="F275" s="314">
        <v>30</v>
      </c>
      <c r="G275" s="315" t="s">
        <v>136</v>
      </c>
      <c r="H275" s="316"/>
      <c r="I275" s="316"/>
      <c r="J275" s="316"/>
      <c r="K275" s="316"/>
      <c r="L275" s="316"/>
      <c r="M275" s="317"/>
      <c r="N275" s="2"/>
      <c r="O275" s="3"/>
      <c r="P275" s="28"/>
      <c r="Q275" s="29"/>
      <c r="R275" s="29"/>
      <c r="S275" s="29"/>
      <c r="T275" s="29"/>
      <c r="U275" s="29"/>
      <c r="V275" s="29"/>
      <c r="W275" s="29"/>
      <c r="X275" s="29"/>
      <c r="Y275" s="30"/>
      <c r="Z275" s="148"/>
    </row>
    <row r="276" spans="1:26" ht="20.100000000000001" customHeight="1" x14ac:dyDescent="0.15">
      <c r="A276" s="312">
        <f>IF(AND(TRIM(N276)&lt;&gt;"", TRIM(P276)=""), 1001,0)</f>
        <v>0</v>
      </c>
      <c r="B276" s="148"/>
      <c r="E276" s="313"/>
      <c r="F276" s="314">
        <v>31</v>
      </c>
      <c r="G276" s="315" t="s">
        <v>137</v>
      </c>
      <c r="H276" s="316"/>
      <c r="I276" s="316"/>
      <c r="J276" s="316"/>
      <c r="K276" s="316"/>
      <c r="L276" s="316"/>
      <c r="M276" s="317"/>
      <c r="N276" s="2"/>
      <c r="O276" s="3"/>
      <c r="P276" s="28"/>
      <c r="Q276" s="29"/>
      <c r="R276" s="29"/>
      <c r="S276" s="29"/>
      <c r="T276" s="29"/>
      <c r="U276" s="29"/>
      <c r="V276" s="29"/>
      <c r="W276" s="29"/>
      <c r="X276" s="29"/>
      <c r="Y276" s="30"/>
      <c r="Z276" s="148"/>
    </row>
    <row r="277" spans="1:26" ht="20.100000000000001" customHeight="1" x14ac:dyDescent="0.15">
      <c r="A277" s="312">
        <f>IF(AND(TRIM(N277)&lt;&gt;"", TRIM(P277)=""), 1001,0)</f>
        <v>0</v>
      </c>
      <c r="B277" s="148"/>
      <c r="E277" s="313"/>
      <c r="F277" s="314">
        <v>32</v>
      </c>
      <c r="G277" s="315" t="s">
        <v>138</v>
      </c>
      <c r="H277" s="316"/>
      <c r="I277" s="316"/>
      <c r="J277" s="316"/>
      <c r="K277" s="316"/>
      <c r="L277" s="316"/>
      <c r="M277" s="317"/>
      <c r="N277" s="2"/>
      <c r="O277" s="3"/>
      <c r="P277" s="28"/>
      <c r="Q277" s="29"/>
      <c r="R277" s="29"/>
      <c r="S277" s="29"/>
      <c r="T277" s="29"/>
      <c r="U277" s="29"/>
      <c r="V277" s="29"/>
      <c r="W277" s="29"/>
      <c r="X277" s="29"/>
      <c r="Y277" s="30"/>
      <c r="Z277" s="148"/>
    </row>
    <row r="278" spans="1:26" ht="20.100000000000001" customHeight="1" x14ac:dyDescent="0.15">
      <c r="A278" s="312">
        <f>IF(AND(TRIM(N278)&lt;&gt;"", TRIM(P278)=""), 1001,0)</f>
        <v>0</v>
      </c>
      <c r="B278" s="148"/>
      <c r="E278" s="313"/>
      <c r="F278" s="314">
        <v>33</v>
      </c>
      <c r="G278" s="315" t="s">
        <v>139</v>
      </c>
      <c r="H278" s="316"/>
      <c r="I278" s="316"/>
      <c r="J278" s="316"/>
      <c r="K278" s="316"/>
      <c r="L278" s="316"/>
      <c r="M278" s="317"/>
      <c r="N278" s="2"/>
      <c r="O278" s="3"/>
      <c r="P278" s="28"/>
      <c r="Q278" s="29"/>
      <c r="R278" s="29"/>
      <c r="S278" s="29"/>
      <c r="T278" s="29"/>
      <c r="U278" s="29"/>
      <c r="V278" s="29"/>
      <c r="W278" s="29"/>
      <c r="X278" s="29"/>
      <c r="Y278" s="30"/>
      <c r="Z278" s="148"/>
    </row>
    <row r="279" spans="1:26" ht="20.100000000000001" customHeight="1" x14ac:dyDescent="0.15">
      <c r="A279" s="312">
        <f>IF(AND(TRIM(N279)&lt;&gt;"", TRIM(P279)=""), 1001,0)</f>
        <v>0</v>
      </c>
      <c r="B279" s="148"/>
      <c r="E279" s="313"/>
      <c r="F279" s="314">
        <v>34</v>
      </c>
      <c r="G279" s="315" t="s">
        <v>140</v>
      </c>
      <c r="H279" s="316"/>
      <c r="I279" s="316"/>
      <c r="J279" s="316"/>
      <c r="K279" s="316"/>
      <c r="L279" s="316"/>
      <c r="M279" s="317"/>
      <c r="N279" s="2"/>
      <c r="O279" s="3"/>
      <c r="P279" s="28"/>
      <c r="Q279" s="29"/>
      <c r="R279" s="29"/>
      <c r="S279" s="29"/>
      <c r="T279" s="29"/>
      <c r="U279" s="29"/>
      <c r="V279" s="29"/>
      <c r="W279" s="29"/>
      <c r="X279" s="29"/>
      <c r="Y279" s="30"/>
      <c r="Z279" s="148"/>
    </row>
    <row r="280" spans="1:26" ht="20.100000000000001" customHeight="1" x14ac:dyDescent="0.15">
      <c r="A280" s="312">
        <f>IF(AND(TRIM(N280)&lt;&gt;"", TRIM(P280)=""), 1001,0)</f>
        <v>0</v>
      </c>
      <c r="B280" s="148"/>
      <c r="E280" s="313"/>
      <c r="F280" s="314">
        <v>35</v>
      </c>
      <c r="G280" s="315" t="s">
        <v>141</v>
      </c>
      <c r="H280" s="316"/>
      <c r="I280" s="316"/>
      <c r="J280" s="316"/>
      <c r="K280" s="316"/>
      <c r="L280" s="316"/>
      <c r="M280" s="317"/>
      <c r="N280" s="2"/>
      <c r="O280" s="3"/>
      <c r="P280" s="28"/>
      <c r="Q280" s="29"/>
      <c r="R280" s="29"/>
      <c r="S280" s="29"/>
      <c r="T280" s="29"/>
      <c r="U280" s="29"/>
      <c r="V280" s="29"/>
      <c r="W280" s="29"/>
      <c r="X280" s="29"/>
      <c r="Y280" s="30"/>
      <c r="Z280" s="148"/>
    </row>
    <row r="281" spans="1:26" ht="20.100000000000001" customHeight="1" x14ac:dyDescent="0.15">
      <c r="A281" s="312">
        <f>IF(AND(TRIM(N281)&lt;&gt;"", TRIM(P281)=""), 1001,0)</f>
        <v>0</v>
      </c>
      <c r="B281" s="148"/>
      <c r="E281" s="313"/>
      <c r="F281" s="314">
        <v>36</v>
      </c>
      <c r="G281" s="315" t="s">
        <v>142</v>
      </c>
      <c r="H281" s="316"/>
      <c r="I281" s="316"/>
      <c r="J281" s="316"/>
      <c r="K281" s="316"/>
      <c r="L281" s="316"/>
      <c r="M281" s="317"/>
      <c r="N281" s="2"/>
      <c r="O281" s="3"/>
      <c r="P281" s="28"/>
      <c r="Q281" s="29"/>
      <c r="R281" s="29"/>
      <c r="S281" s="29"/>
      <c r="T281" s="29"/>
      <c r="U281" s="29"/>
      <c r="V281" s="29"/>
      <c r="W281" s="29"/>
      <c r="X281" s="29"/>
      <c r="Y281" s="30"/>
      <c r="Z281" s="148"/>
    </row>
    <row r="282" spans="1:26" ht="20.100000000000001" customHeight="1" x14ac:dyDescent="0.15">
      <c r="A282" s="312">
        <f>IF(AND(TRIM(N282)&lt;&gt;"", TRIM(P282)=""), 1001,0)</f>
        <v>0</v>
      </c>
      <c r="B282" s="148"/>
      <c r="E282" s="313"/>
      <c r="F282" s="314">
        <v>37</v>
      </c>
      <c r="G282" s="315" t="s">
        <v>143</v>
      </c>
      <c r="H282" s="316"/>
      <c r="I282" s="316"/>
      <c r="J282" s="316"/>
      <c r="K282" s="316"/>
      <c r="L282" s="316"/>
      <c r="M282" s="317"/>
      <c r="N282" s="2"/>
      <c r="O282" s="3"/>
      <c r="P282" s="28"/>
      <c r="Q282" s="29"/>
      <c r="R282" s="29"/>
      <c r="S282" s="29"/>
      <c r="T282" s="29"/>
      <c r="U282" s="29"/>
      <c r="V282" s="29"/>
      <c r="W282" s="29"/>
      <c r="X282" s="29"/>
      <c r="Y282" s="30"/>
      <c r="Z282" s="148"/>
    </row>
    <row r="283" spans="1:26" ht="20.100000000000001" customHeight="1" x14ac:dyDescent="0.15">
      <c r="A283" s="312">
        <f>IF(AND(TRIM(N283)&lt;&gt;"", TRIM(P283)=""), 1001,0)</f>
        <v>0</v>
      </c>
      <c r="B283" s="148"/>
      <c r="E283" s="313"/>
      <c r="F283" s="314">
        <v>38</v>
      </c>
      <c r="G283" s="315" t="s">
        <v>144</v>
      </c>
      <c r="H283" s="316"/>
      <c r="I283" s="316"/>
      <c r="J283" s="316"/>
      <c r="K283" s="316"/>
      <c r="L283" s="316"/>
      <c r="M283" s="317"/>
      <c r="N283" s="2"/>
      <c r="O283" s="3"/>
      <c r="P283" s="28"/>
      <c r="Q283" s="29"/>
      <c r="R283" s="29"/>
      <c r="S283" s="29"/>
      <c r="T283" s="29"/>
      <c r="U283" s="29"/>
      <c r="V283" s="29"/>
      <c r="W283" s="29"/>
      <c r="X283" s="29"/>
      <c r="Y283" s="30"/>
      <c r="Z283" s="148"/>
    </row>
    <row r="284" spans="1:26" ht="20.100000000000001" customHeight="1" x14ac:dyDescent="0.15">
      <c r="A284" s="312">
        <f>IF(AND(TRIM(N284)&lt;&gt;"", TRIM(P284)=""), 1001,0)</f>
        <v>0</v>
      </c>
      <c r="B284" s="148"/>
      <c r="E284" s="313"/>
      <c r="F284" s="318">
        <v>39</v>
      </c>
      <c r="G284" s="315" t="s">
        <v>183</v>
      </c>
      <c r="H284" s="316"/>
      <c r="I284" s="316"/>
      <c r="J284" s="316"/>
      <c r="K284" s="316"/>
      <c r="L284" s="316"/>
      <c r="M284" s="317"/>
      <c r="N284" s="2"/>
      <c r="O284" s="3"/>
      <c r="P284" s="28"/>
      <c r="Q284" s="29"/>
      <c r="R284" s="29"/>
      <c r="S284" s="29"/>
      <c r="T284" s="29"/>
      <c r="U284" s="29"/>
      <c r="V284" s="29"/>
      <c r="W284" s="29"/>
      <c r="X284" s="29"/>
      <c r="Y284" s="30"/>
      <c r="Z284" s="148"/>
    </row>
    <row r="285" spans="1:26" ht="20.100000000000001" customHeight="1" x14ac:dyDescent="0.15">
      <c r="A285" s="312">
        <f>IF(AND(TRIM(N285)&lt;&gt;"", TRIM(P285)=""), 1001,0)</f>
        <v>0</v>
      </c>
      <c r="B285" s="148"/>
      <c r="E285" s="313"/>
      <c r="F285" s="318">
        <v>40</v>
      </c>
      <c r="G285" s="321" t="s">
        <v>191</v>
      </c>
      <c r="H285" s="322"/>
      <c r="I285" s="322"/>
      <c r="J285" s="322"/>
      <c r="K285" s="322"/>
      <c r="L285" s="322"/>
      <c r="M285" s="323"/>
      <c r="N285" s="4"/>
      <c r="O285" s="5"/>
      <c r="P285" s="68"/>
      <c r="Q285" s="55"/>
      <c r="R285" s="55"/>
      <c r="S285" s="55"/>
      <c r="T285" s="55"/>
      <c r="U285" s="55"/>
      <c r="V285" s="55"/>
      <c r="W285" s="55"/>
      <c r="X285" s="55"/>
      <c r="Y285" s="56"/>
      <c r="Z285" s="148"/>
    </row>
    <row r="286" spans="1:26" ht="20.100000000000001" customHeight="1" x14ac:dyDescent="0.15">
      <c r="A286" s="312">
        <f>IF(AND(TRIM(N286)&lt;&gt;"", TRIM(P286)=""), 1001,0)</f>
        <v>0</v>
      </c>
      <c r="B286" s="148"/>
      <c r="E286" s="307" t="s">
        <v>165</v>
      </c>
      <c r="F286" s="308">
        <v>101</v>
      </c>
      <c r="G286" s="309" t="s">
        <v>146</v>
      </c>
      <c r="H286" s="310"/>
      <c r="I286" s="310"/>
      <c r="J286" s="310"/>
      <c r="K286" s="310"/>
      <c r="L286" s="310"/>
      <c r="M286" s="311"/>
      <c r="N286" s="6"/>
      <c r="O286" s="7"/>
      <c r="P286" s="25"/>
      <c r="Q286" s="26"/>
      <c r="R286" s="26"/>
      <c r="S286" s="26"/>
      <c r="T286" s="26"/>
      <c r="U286" s="26"/>
      <c r="V286" s="26"/>
      <c r="W286" s="26"/>
      <c r="X286" s="26"/>
      <c r="Y286" s="27"/>
      <c r="Z286" s="148"/>
    </row>
    <row r="287" spans="1:26" ht="30" customHeight="1" x14ac:dyDescent="0.15">
      <c r="A287" s="312">
        <f>IF(AND(TRIM(N287)&lt;&gt;"", TRIM(P287)=""), 1001,0)</f>
        <v>0</v>
      </c>
      <c r="B287" s="148"/>
      <c r="E287" s="313"/>
      <c r="F287" s="314">
        <v>102</v>
      </c>
      <c r="G287" s="315" t="s">
        <v>185</v>
      </c>
      <c r="H287" s="316"/>
      <c r="I287" s="316"/>
      <c r="J287" s="316"/>
      <c r="K287" s="316"/>
      <c r="L287" s="316"/>
      <c r="M287" s="317"/>
      <c r="N287" s="2"/>
      <c r="O287" s="3"/>
      <c r="P287" s="28"/>
      <c r="Q287" s="29"/>
      <c r="R287" s="29"/>
      <c r="S287" s="29"/>
      <c r="T287" s="29"/>
      <c r="U287" s="29"/>
      <c r="V287" s="29"/>
      <c r="W287" s="29"/>
      <c r="X287" s="29"/>
      <c r="Y287" s="30"/>
      <c r="Z287" s="148"/>
    </row>
    <row r="288" spans="1:26" ht="30" customHeight="1" x14ac:dyDescent="0.15">
      <c r="A288" s="312">
        <f>IF(AND(TRIM(N288)&lt;&gt;"", TRIM(P288)=""), 1001,0)</f>
        <v>0</v>
      </c>
      <c r="B288" s="148"/>
      <c r="E288" s="313"/>
      <c r="F288" s="314">
        <v>103</v>
      </c>
      <c r="G288" s="315" t="s">
        <v>186</v>
      </c>
      <c r="H288" s="316"/>
      <c r="I288" s="316"/>
      <c r="J288" s="316"/>
      <c r="K288" s="316"/>
      <c r="L288" s="316"/>
      <c r="M288" s="317"/>
      <c r="N288" s="2"/>
      <c r="O288" s="3"/>
      <c r="P288" s="28"/>
      <c r="Q288" s="29"/>
      <c r="R288" s="29"/>
      <c r="S288" s="29"/>
      <c r="T288" s="29"/>
      <c r="U288" s="29"/>
      <c r="V288" s="29"/>
      <c r="W288" s="29"/>
      <c r="X288" s="29"/>
      <c r="Y288" s="30"/>
      <c r="Z288" s="148"/>
    </row>
    <row r="289" spans="1:26" ht="20.100000000000001" customHeight="1" x14ac:dyDescent="0.15">
      <c r="A289" s="312">
        <f>IF(AND(TRIM(N289)&lt;&gt;"", TRIM(P289)=""), 1001,0)</f>
        <v>0</v>
      </c>
      <c r="B289" s="148"/>
      <c r="E289" s="313"/>
      <c r="F289" s="314">
        <v>104</v>
      </c>
      <c r="G289" s="315" t="s">
        <v>147</v>
      </c>
      <c r="H289" s="316"/>
      <c r="I289" s="316"/>
      <c r="J289" s="316"/>
      <c r="K289" s="316"/>
      <c r="L289" s="316"/>
      <c r="M289" s="317"/>
      <c r="N289" s="2"/>
      <c r="O289" s="3"/>
      <c r="P289" s="28"/>
      <c r="Q289" s="29"/>
      <c r="R289" s="29"/>
      <c r="S289" s="29"/>
      <c r="T289" s="29"/>
      <c r="U289" s="29"/>
      <c r="V289" s="29"/>
      <c r="W289" s="29"/>
      <c r="X289" s="29"/>
      <c r="Y289" s="30"/>
      <c r="Z289" s="148"/>
    </row>
    <row r="290" spans="1:26" ht="20.100000000000001" customHeight="1" x14ac:dyDescent="0.15">
      <c r="A290" s="312">
        <f>IF(AND(TRIM(N290)&lt;&gt;"", TRIM(P290)=""), 1001,0)</f>
        <v>0</v>
      </c>
      <c r="B290" s="148"/>
      <c r="E290" s="313"/>
      <c r="F290" s="314">
        <v>105</v>
      </c>
      <c r="G290" s="315" t="s">
        <v>148</v>
      </c>
      <c r="H290" s="316"/>
      <c r="I290" s="316"/>
      <c r="J290" s="316"/>
      <c r="K290" s="316"/>
      <c r="L290" s="316"/>
      <c r="M290" s="317"/>
      <c r="N290" s="2"/>
      <c r="O290" s="3"/>
      <c r="P290" s="28"/>
      <c r="Q290" s="29"/>
      <c r="R290" s="29"/>
      <c r="S290" s="29"/>
      <c r="T290" s="29"/>
      <c r="U290" s="29"/>
      <c r="V290" s="29"/>
      <c r="W290" s="29"/>
      <c r="X290" s="29"/>
      <c r="Y290" s="30"/>
      <c r="Z290" s="148"/>
    </row>
    <row r="291" spans="1:26" ht="20.100000000000001" customHeight="1" x14ac:dyDescent="0.15">
      <c r="A291" s="312">
        <f>IF(AND(TRIM(N291)&lt;&gt;"", TRIM(P291)=""), 1001,0)</f>
        <v>0</v>
      </c>
      <c r="B291" s="148"/>
      <c r="E291" s="313"/>
      <c r="F291" s="314">
        <v>106</v>
      </c>
      <c r="G291" s="315" t="s">
        <v>149</v>
      </c>
      <c r="H291" s="316"/>
      <c r="I291" s="316"/>
      <c r="J291" s="316"/>
      <c r="K291" s="316"/>
      <c r="L291" s="316"/>
      <c r="M291" s="317"/>
      <c r="N291" s="2"/>
      <c r="O291" s="3"/>
      <c r="P291" s="28"/>
      <c r="Q291" s="29"/>
      <c r="R291" s="29"/>
      <c r="S291" s="29"/>
      <c r="T291" s="29"/>
      <c r="U291" s="29"/>
      <c r="V291" s="29"/>
      <c r="W291" s="29"/>
      <c r="X291" s="29"/>
      <c r="Y291" s="30"/>
      <c r="Z291" s="148"/>
    </row>
    <row r="292" spans="1:26" ht="20.100000000000001" customHeight="1" x14ac:dyDescent="0.15">
      <c r="A292" s="312">
        <f>IF(AND(TRIM(N292)&lt;&gt;"", TRIM(P292)=""), 1001,0)</f>
        <v>0</v>
      </c>
      <c r="B292" s="148"/>
      <c r="E292" s="313"/>
      <c r="F292" s="314">
        <v>107</v>
      </c>
      <c r="G292" s="315" t="s">
        <v>150</v>
      </c>
      <c r="H292" s="316"/>
      <c r="I292" s="316"/>
      <c r="J292" s="316"/>
      <c r="K292" s="316"/>
      <c r="L292" s="316"/>
      <c r="M292" s="317"/>
      <c r="N292" s="2"/>
      <c r="O292" s="3"/>
      <c r="P292" s="28"/>
      <c r="Q292" s="29"/>
      <c r="R292" s="29"/>
      <c r="S292" s="29"/>
      <c r="T292" s="29"/>
      <c r="U292" s="29"/>
      <c r="V292" s="29"/>
      <c r="W292" s="29"/>
      <c r="X292" s="29"/>
      <c r="Y292" s="30"/>
      <c r="Z292" s="148"/>
    </row>
    <row r="293" spans="1:26" ht="20.100000000000001" customHeight="1" x14ac:dyDescent="0.15">
      <c r="A293" s="312">
        <f>IF(AND(TRIM(N293)&lt;&gt;"", TRIM(P293)=""), 1001,0)</f>
        <v>0</v>
      </c>
      <c r="B293" s="148"/>
      <c r="E293" s="313"/>
      <c r="F293" s="314">
        <v>108</v>
      </c>
      <c r="G293" s="315" t="s">
        <v>151</v>
      </c>
      <c r="H293" s="316"/>
      <c r="I293" s="316"/>
      <c r="J293" s="316"/>
      <c r="K293" s="316"/>
      <c r="L293" s="316"/>
      <c r="M293" s="317"/>
      <c r="N293" s="2"/>
      <c r="O293" s="3"/>
      <c r="P293" s="28"/>
      <c r="Q293" s="29"/>
      <c r="R293" s="29"/>
      <c r="S293" s="29"/>
      <c r="T293" s="29"/>
      <c r="U293" s="29"/>
      <c r="V293" s="29"/>
      <c r="W293" s="29"/>
      <c r="X293" s="29"/>
      <c r="Y293" s="30"/>
      <c r="Z293" s="148"/>
    </row>
    <row r="294" spans="1:26" ht="20.100000000000001" customHeight="1" x14ac:dyDescent="0.15">
      <c r="A294" s="312">
        <f>IF(AND(TRIM(N294)&lt;&gt;"", TRIM(P294)=""), 1001,0)</f>
        <v>0</v>
      </c>
      <c r="B294" s="148"/>
      <c r="E294" s="313"/>
      <c r="F294" s="314">
        <v>109</v>
      </c>
      <c r="G294" s="315" t="s">
        <v>152</v>
      </c>
      <c r="H294" s="316"/>
      <c r="I294" s="316"/>
      <c r="J294" s="316"/>
      <c r="K294" s="316"/>
      <c r="L294" s="316"/>
      <c r="M294" s="317"/>
      <c r="N294" s="2"/>
      <c r="O294" s="3"/>
      <c r="P294" s="28"/>
      <c r="Q294" s="29"/>
      <c r="R294" s="29"/>
      <c r="S294" s="29"/>
      <c r="T294" s="29"/>
      <c r="U294" s="29"/>
      <c r="V294" s="29"/>
      <c r="W294" s="29"/>
      <c r="X294" s="29"/>
      <c r="Y294" s="30"/>
      <c r="Z294" s="148"/>
    </row>
    <row r="295" spans="1:26" ht="20.100000000000001" customHeight="1" x14ac:dyDescent="0.15">
      <c r="A295" s="312">
        <f>IF(AND(TRIM(N295)&lt;&gt;"", TRIM(P295)=""), 1001,0)</f>
        <v>0</v>
      </c>
      <c r="B295" s="148"/>
      <c r="E295" s="313"/>
      <c r="F295" s="314">
        <v>110</v>
      </c>
      <c r="G295" s="315" t="s">
        <v>153</v>
      </c>
      <c r="H295" s="316"/>
      <c r="I295" s="316"/>
      <c r="J295" s="316"/>
      <c r="K295" s="316"/>
      <c r="L295" s="316"/>
      <c r="M295" s="317"/>
      <c r="N295" s="2"/>
      <c r="O295" s="3"/>
      <c r="P295" s="28"/>
      <c r="Q295" s="29"/>
      <c r="R295" s="29"/>
      <c r="S295" s="29"/>
      <c r="T295" s="29"/>
      <c r="U295" s="29"/>
      <c r="V295" s="29"/>
      <c r="W295" s="29"/>
      <c r="X295" s="29"/>
      <c r="Y295" s="30"/>
      <c r="Z295" s="148"/>
    </row>
    <row r="296" spans="1:26" ht="30" customHeight="1" x14ac:dyDescent="0.15">
      <c r="A296" s="312">
        <f>IF(AND(TRIM(N296)&lt;&gt;"", TRIM(P296)=""), 1001,0)</f>
        <v>0</v>
      </c>
      <c r="B296" s="148"/>
      <c r="E296" s="313"/>
      <c r="F296" s="314">
        <v>111</v>
      </c>
      <c r="G296" s="315" t="s">
        <v>154</v>
      </c>
      <c r="H296" s="316"/>
      <c r="I296" s="316"/>
      <c r="J296" s="316"/>
      <c r="K296" s="316"/>
      <c r="L296" s="316"/>
      <c r="M296" s="317"/>
      <c r="N296" s="2"/>
      <c r="O296" s="3"/>
      <c r="P296" s="28"/>
      <c r="Q296" s="29"/>
      <c r="R296" s="29"/>
      <c r="S296" s="29"/>
      <c r="T296" s="29"/>
      <c r="U296" s="29"/>
      <c r="V296" s="29"/>
      <c r="W296" s="29"/>
      <c r="X296" s="29"/>
      <c r="Y296" s="30"/>
      <c r="Z296" s="148"/>
    </row>
    <row r="297" spans="1:26" ht="20.100000000000001" customHeight="1" x14ac:dyDescent="0.15">
      <c r="A297" s="312">
        <f>IF(AND(TRIM(N297)&lt;&gt;"", TRIM(P297)=""), 1001,0)</f>
        <v>0</v>
      </c>
      <c r="B297" s="148"/>
      <c r="E297" s="313"/>
      <c r="F297" s="314">
        <v>112</v>
      </c>
      <c r="G297" s="315" t="s">
        <v>155</v>
      </c>
      <c r="H297" s="316"/>
      <c r="I297" s="316"/>
      <c r="J297" s="316"/>
      <c r="K297" s="316"/>
      <c r="L297" s="316"/>
      <c r="M297" s="317"/>
      <c r="N297" s="2"/>
      <c r="O297" s="3"/>
      <c r="P297" s="28"/>
      <c r="Q297" s="29"/>
      <c r="R297" s="29"/>
      <c r="S297" s="29"/>
      <c r="T297" s="29"/>
      <c r="U297" s="29"/>
      <c r="V297" s="29"/>
      <c r="W297" s="29"/>
      <c r="X297" s="29"/>
      <c r="Y297" s="30"/>
      <c r="Z297" s="148"/>
    </row>
    <row r="298" spans="1:26" ht="30" customHeight="1" x14ac:dyDescent="0.15">
      <c r="A298" s="312">
        <f>IF(AND(TRIM(N298)&lt;&gt;"", TRIM(P298)=""), 1001,0)</f>
        <v>0</v>
      </c>
      <c r="B298" s="148"/>
      <c r="E298" s="313"/>
      <c r="F298" s="314">
        <v>113</v>
      </c>
      <c r="G298" s="315" t="s">
        <v>156</v>
      </c>
      <c r="H298" s="316"/>
      <c r="I298" s="316"/>
      <c r="J298" s="316"/>
      <c r="K298" s="316"/>
      <c r="L298" s="316"/>
      <c r="M298" s="317"/>
      <c r="N298" s="2"/>
      <c r="O298" s="3"/>
      <c r="P298" s="28"/>
      <c r="Q298" s="29"/>
      <c r="R298" s="29"/>
      <c r="S298" s="29"/>
      <c r="T298" s="29"/>
      <c r="U298" s="29"/>
      <c r="V298" s="29"/>
      <c r="W298" s="29"/>
      <c r="X298" s="29"/>
      <c r="Y298" s="30"/>
      <c r="Z298" s="148"/>
    </row>
    <row r="299" spans="1:26" ht="20.100000000000001" customHeight="1" x14ac:dyDescent="0.15">
      <c r="A299" s="312">
        <f>IF(AND(TRIM(N299)&lt;&gt;"", TRIM(P299)=""), 1001,0)</f>
        <v>0</v>
      </c>
      <c r="B299" s="148"/>
      <c r="E299" s="313"/>
      <c r="F299" s="318">
        <v>114</v>
      </c>
      <c r="G299" s="315" t="s">
        <v>157</v>
      </c>
      <c r="H299" s="316"/>
      <c r="I299" s="316"/>
      <c r="J299" s="316"/>
      <c r="K299" s="316"/>
      <c r="L299" s="316"/>
      <c r="M299" s="317"/>
      <c r="N299" s="2"/>
      <c r="O299" s="3"/>
      <c r="P299" s="28"/>
      <c r="Q299" s="29"/>
      <c r="R299" s="29"/>
      <c r="S299" s="29"/>
      <c r="T299" s="29"/>
      <c r="U299" s="29"/>
      <c r="V299" s="29"/>
      <c r="W299" s="29"/>
      <c r="X299" s="29"/>
      <c r="Y299" s="30"/>
      <c r="Z299" s="148"/>
    </row>
    <row r="300" spans="1:26" ht="20.100000000000001" customHeight="1" x14ac:dyDescent="0.15">
      <c r="A300" s="312">
        <f>IF(AND(TRIM(N300)&lt;&gt;"", TRIM(P300)=""), 1001,0)</f>
        <v>0</v>
      </c>
      <c r="B300" s="148"/>
      <c r="E300" s="313"/>
      <c r="F300" s="319">
        <v>115</v>
      </c>
      <c r="G300" s="315" t="s">
        <v>158</v>
      </c>
      <c r="H300" s="316"/>
      <c r="I300" s="316"/>
      <c r="J300" s="316"/>
      <c r="K300" s="316"/>
      <c r="L300" s="316"/>
      <c r="M300" s="317"/>
      <c r="N300" s="2"/>
      <c r="O300" s="3"/>
      <c r="P300" s="28"/>
      <c r="Q300" s="29"/>
      <c r="R300" s="29"/>
      <c r="S300" s="29"/>
      <c r="T300" s="29"/>
      <c r="U300" s="29"/>
      <c r="V300" s="29"/>
      <c r="W300" s="29"/>
      <c r="X300" s="29"/>
      <c r="Y300" s="30"/>
      <c r="Z300" s="148"/>
    </row>
    <row r="301" spans="1:26" ht="19.899999999999999" customHeight="1" x14ac:dyDescent="0.15">
      <c r="A301" s="312">
        <f>IF(AND(TRIM(N301)&lt;&gt;"", TRIM(P301)=""), 1001,0)</f>
        <v>0</v>
      </c>
      <c r="B301" s="148"/>
      <c r="E301" s="313"/>
      <c r="F301" s="319">
        <v>116</v>
      </c>
      <c r="G301" s="315" t="s">
        <v>159</v>
      </c>
      <c r="H301" s="316"/>
      <c r="I301" s="316"/>
      <c r="J301" s="316"/>
      <c r="K301" s="316"/>
      <c r="L301" s="316"/>
      <c r="M301" s="317"/>
      <c r="N301" s="2"/>
      <c r="O301" s="3"/>
      <c r="P301" s="28"/>
      <c r="Q301" s="29"/>
      <c r="R301" s="29"/>
      <c r="S301" s="29"/>
      <c r="T301" s="29"/>
      <c r="U301" s="29"/>
      <c r="V301" s="29"/>
      <c r="W301" s="29"/>
      <c r="X301" s="29"/>
      <c r="Y301" s="30"/>
      <c r="Z301" s="148"/>
    </row>
    <row r="302" spans="1:26" ht="19.899999999999999" customHeight="1" x14ac:dyDescent="0.15">
      <c r="A302" s="312">
        <f>IF(AND(TRIM(N302)&lt;&gt;"", TRIM(P302)=""), 1001,0)</f>
        <v>0</v>
      </c>
      <c r="B302" s="148"/>
      <c r="E302" s="313"/>
      <c r="F302" s="324">
        <v>117</v>
      </c>
      <c r="G302" s="315" t="s">
        <v>160</v>
      </c>
      <c r="H302" s="316"/>
      <c r="I302" s="316"/>
      <c r="J302" s="316"/>
      <c r="K302" s="316"/>
      <c r="L302" s="316"/>
      <c r="M302" s="317"/>
      <c r="N302" s="2"/>
      <c r="O302" s="3"/>
      <c r="P302" s="28"/>
      <c r="Q302" s="29"/>
      <c r="R302" s="29"/>
      <c r="S302" s="29"/>
      <c r="T302" s="29"/>
      <c r="U302" s="29"/>
      <c r="V302" s="29"/>
      <c r="W302" s="29"/>
      <c r="X302" s="29"/>
      <c r="Y302" s="30"/>
      <c r="Z302" s="148"/>
    </row>
    <row r="303" spans="1:26" ht="20.100000000000001" customHeight="1" x14ac:dyDescent="0.15">
      <c r="A303" s="312">
        <f>IF(AND(TRIM(N303)&lt;&gt;"", TRIM(P303)=""), 1001,0)</f>
        <v>0</v>
      </c>
      <c r="B303" s="148"/>
      <c r="E303" s="313"/>
      <c r="F303" s="75">
        <v>118</v>
      </c>
      <c r="G303" s="315" t="s">
        <v>161</v>
      </c>
      <c r="H303" s="316"/>
      <c r="I303" s="316"/>
      <c r="J303" s="316"/>
      <c r="K303" s="316"/>
      <c r="L303" s="316"/>
      <c r="M303" s="317"/>
      <c r="N303" s="2"/>
      <c r="O303" s="3"/>
      <c r="P303" s="28"/>
      <c r="Q303" s="29"/>
      <c r="R303" s="29"/>
      <c r="S303" s="29"/>
      <c r="T303" s="29"/>
      <c r="U303" s="29"/>
      <c r="V303" s="29"/>
      <c r="W303" s="29"/>
      <c r="X303" s="29"/>
      <c r="Y303" s="30"/>
      <c r="Z303" s="148"/>
    </row>
    <row r="304" spans="1:26" ht="20.100000000000001" customHeight="1" x14ac:dyDescent="0.15">
      <c r="A304" s="312">
        <f>IF(AND(TRIM(N304)&lt;&gt;"", TRIM(P304)=""), 1001,0)</f>
        <v>0</v>
      </c>
      <c r="B304" s="148"/>
      <c r="E304" s="313"/>
      <c r="F304" s="319">
        <v>119</v>
      </c>
      <c r="G304" s="315" t="s">
        <v>180</v>
      </c>
      <c r="H304" s="316"/>
      <c r="I304" s="316"/>
      <c r="J304" s="316"/>
      <c r="K304" s="316"/>
      <c r="L304" s="316"/>
      <c r="M304" s="317"/>
      <c r="N304" s="2"/>
      <c r="O304" s="3"/>
      <c r="P304" s="28"/>
      <c r="Q304" s="29"/>
      <c r="R304" s="29"/>
      <c r="S304" s="29"/>
      <c r="T304" s="29"/>
      <c r="U304" s="29"/>
      <c r="V304" s="29"/>
      <c r="W304" s="29"/>
      <c r="X304" s="29"/>
      <c r="Y304" s="30"/>
      <c r="Z304" s="148"/>
    </row>
    <row r="305" spans="1:26" ht="30" customHeight="1" x14ac:dyDescent="0.15">
      <c r="A305" s="312">
        <f>IF(AND(TRIM(N305)&lt;&gt;"", TRIM(P305)=""), 1001,0)</f>
        <v>0</v>
      </c>
      <c r="B305" s="148"/>
      <c r="E305" s="313"/>
      <c r="F305" s="319">
        <v>120</v>
      </c>
      <c r="G305" s="315" t="s">
        <v>162</v>
      </c>
      <c r="H305" s="316"/>
      <c r="I305" s="316"/>
      <c r="J305" s="316"/>
      <c r="K305" s="316"/>
      <c r="L305" s="316"/>
      <c r="M305" s="317"/>
      <c r="N305" s="2"/>
      <c r="O305" s="3"/>
      <c r="P305" s="28"/>
      <c r="Q305" s="29"/>
      <c r="R305" s="29"/>
      <c r="S305" s="29"/>
      <c r="T305" s="29"/>
      <c r="U305" s="29"/>
      <c r="V305" s="29"/>
      <c r="W305" s="29"/>
      <c r="X305" s="29"/>
      <c r="Y305" s="30"/>
      <c r="Z305" s="148"/>
    </row>
    <row r="306" spans="1:26" ht="20.100000000000001" customHeight="1" x14ac:dyDescent="0.15">
      <c r="A306" s="312">
        <f>IF(AND(TRIM(N306)&lt;&gt;"", TRIM(P306)=""), 1001,0)</f>
        <v>0</v>
      </c>
      <c r="B306" s="148"/>
      <c r="E306" s="313"/>
      <c r="F306" s="319">
        <v>121</v>
      </c>
      <c r="G306" s="315" t="s">
        <v>163</v>
      </c>
      <c r="H306" s="316"/>
      <c r="I306" s="316"/>
      <c r="J306" s="316"/>
      <c r="K306" s="316"/>
      <c r="L306" s="316"/>
      <c r="M306" s="317"/>
      <c r="N306" s="2"/>
      <c r="O306" s="3"/>
      <c r="P306" s="28"/>
      <c r="Q306" s="29"/>
      <c r="R306" s="29"/>
      <c r="S306" s="29"/>
      <c r="T306" s="29"/>
      <c r="U306" s="29"/>
      <c r="V306" s="29"/>
      <c r="W306" s="29"/>
      <c r="X306" s="29"/>
      <c r="Y306" s="30"/>
      <c r="Z306" s="148"/>
    </row>
    <row r="307" spans="1:26" ht="20.100000000000001" customHeight="1" x14ac:dyDescent="0.15">
      <c r="A307" s="312">
        <f>IF(AND(TRIM(N307)&lt;&gt;"", TRIM(P307)=""), 1001,0)</f>
        <v>0</v>
      </c>
      <c r="B307" s="148"/>
      <c r="E307" s="313"/>
      <c r="F307" s="75">
        <v>122</v>
      </c>
      <c r="G307" s="315" t="s">
        <v>164</v>
      </c>
      <c r="H307" s="316"/>
      <c r="I307" s="316"/>
      <c r="J307" s="316"/>
      <c r="K307" s="316"/>
      <c r="L307" s="316"/>
      <c r="M307" s="317"/>
      <c r="N307" s="2"/>
      <c r="O307" s="3"/>
      <c r="P307" s="28"/>
      <c r="Q307" s="29"/>
      <c r="R307" s="29"/>
      <c r="S307" s="29"/>
      <c r="T307" s="29"/>
      <c r="U307" s="29"/>
      <c r="V307" s="29"/>
      <c r="W307" s="29"/>
      <c r="X307" s="29"/>
      <c r="Y307" s="30"/>
      <c r="Z307" s="148"/>
    </row>
    <row r="308" spans="1:26" ht="20.100000000000001" customHeight="1" x14ac:dyDescent="0.15">
      <c r="A308" s="312">
        <f>IF(AND(TRIM(N308)&lt;&gt;"", TRIM(P308)=""), 1001,0)</f>
        <v>0</v>
      </c>
      <c r="B308" s="148"/>
      <c r="E308" s="313"/>
      <c r="F308" s="325">
        <v>201</v>
      </c>
      <c r="G308" s="326" t="s">
        <v>192</v>
      </c>
      <c r="H308" s="327"/>
      <c r="I308" s="327"/>
      <c r="J308" s="327"/>
      <c r="K308" s="327"/>
      <c r="L308" s="327"/>
      <c r="M308" s="328"/>
      <c r="N308" s="4"/>
      <c r="O308" s="5"/>
      <c r="P308" s="68"/>
      <c r="Q308" s="55"/>
      <c r="R308" s="55"/>
      <c r="S308" s="55"/>
      <c r="T308" s="55"/>
      <c r="U308" s="55"/>
      <c r="V308" s="55"/>
      <c r="W308" s="55"/>
      <c r="X308" s="55"/>
      <c r="Y308" s="56"/>
      <c r="Z308" s="148"/>
    </row>
    <row r="309" spans="1:26" ht="20.100000000000001" customHeight="1" x14ac:dyDescent="0.15">
      <c r="B309" s="148"/>
      <c r="E309" s="329"/>
      <c r="P309" s="329"/>
      <c r="Q309" s="329"/>
      <c r="R309" s="329"/>
      <c r="S309" s="329"/>
      <c r="T309" s="329"/>
      <c r="U309" s="329"/>
      <c r="V309" s="329"/>
      <c r="W309" s="329"/>
      <c r="X309" s="329"/>
      <c r="Y309" s="329"/>
      <c r="Z309" s="148"/>
    </row>
    <row r="310" spans="1:26" ht="20.100000000000001" customHeight="1" x14ac:dyDescent="0.15">
      <c r="B310" s="148"/>
      <c r="C310" s="154"/>
      <c r="D310" s="154"/>
      <c r="E310" s="154"/>
      <c r="F310" s="154"/>
      <c r="G310" s="154"/>
      <c r="H310" s="154"/>
      <c r="I310" s="154"/>
      <c r="J310" s="154"/>
      <c r="K310" s="154"/>
      <c r="L310" s="154"/>
      <c r="M310" s="154"/>
      <c r="N310" s="154"/>
      <c r="O310" s="154"/>
      <c r="P310" s="154"/>
      <c r="Q310" s="154"/>
      <c r="R310" s="154"/>
      <c r="S310" s="154"/>
      <c r="T310" s="154"/>
      <c r="U310" s="154"/>
      <c r="V310" s="154"/>
      <c r="W310" s="154"/>
      <c r="X310" s="154"/>
      <c r="Y310" s="154"/>
      <c r="Z310" s="330"/>
    </row>
  </sheetData>
  <sheetProtection algorithmName="SHA-512" hashValue="TXGhL5lnBpBbuHcdM9zxM1vgtGmOFyEz1e+nmHgCW7MZLXNhK1yQVoAE1/3pzazAjvsyR7Da7xjVzDzSmFuGqw==" saltValue="oa52oBLhw6OFW3e2Ymtf+g==" spinCount="100000" sheet="1" objects="1" scenarios="1"/>
  <dataConsolidate/>
  <mergeCells count="333">
    <mergeCell ref="G284:M284"/>
    <mergeCell ref="S235:Y235"/>
    <mergeCell ref="J177:Y177"/>
    <mergeCell ref="J179:Y179"/>
    <mergeCell ref="P267:Y267"/>
    <mergeCell ref="P268:Y268"/>
    <mergeCell ref="P269:Y269"/>
    <mergeCell ref="P270:Y270"/>
    <mergeCell ref="P262:Y262"/>
    <mergeCell ref="P263:Y263"/>
    <mergeCell ref="P264:Y264"/>
    <mergeCell ref="G250:M250"/>
    <mergeCell ref="P254:Y254"/>
    <mergeCell ref="P255:Y255"/>
    <mergeCell ref="P256:Y256"/>
    <mergeCell ref="P257:Y257"/>
    <mergeCell ref="P258:Y258"/>
    <mergeCell ref="P265:Y265"/>
    <mergeCell ref="P266:Y266"/>
    <mergeCell ref="N233:P233"/>
    <mergeCell ref="P305:Y305"/>
    <mergeCell ref="P306:Y306"/>
    <mergeCell ref="P282:Y282"/>
    <mergeCell ref="P283:Y283"/>
    <mergeCell ref="P285:Y285"/>
    <mergeCell ref="P271:Y271"/>
    <mergeCell ref="P272:Y272"/>
    <mergeCell ref="P273:Y273"/>
    <mergeCell ref="P274:Y274"/>
    <mergeCell ref="P275:Y275"/>
    <mergeCell ref="P276:Y276"/>
    <mergeCell ref="P277:Y277"/>
    <mergeCell ref="P278:Y278"/>
    <mergeCell ref="P279:Y279"/>
    <mergeCell ref="P303:Y303"/>
    <mergeCell ref="P304:Y304"/>
    <mergeCell ref="N234:P234"/>
    <mergeCell ref="P249:Y249"/>
    <mergeCell ref="P284:Y284"/>
    <mergeCell ref="P259:Y259"/>
    <mergeCell ref="P280:Y280"/>
    <mergeCell ref="P281:Y281"/>
    <mergeCell ref="P307:Y307"/>
    <mergeCell ref="P308:Y308"/>
    <mergeCell ref="G288:M288"/>
    <mergeCell ref="N288:O288"/>
    <mergeCell ref="P288:Y288"/>
    <mergeCell ref="P286:Y286"/>
    <mergeCell ref="N251:O251"/>
    <mergeCell ref="N252:O252"/>
    <mergeCell ref="P302:Y302"/>
    <mergeCell ref="P293:Y293"/>
    <mergeCell ref="P294:Y294"/>
    <mergeCell ref="P295:Y295"/>
    <mergeCell ref="P296:Y296"/>
    <mergeCell ref="P297:Y297"/>
    <mergeCell ref="P287:Y287"/>
    <mergeCell ref="P289:Y289"/>
    <mergeCell ref="P290:Y290"/>
    <mergeCell ref="P291:Y291"/>
    <mergeCell ref="P292:Y292"/>
    <mergeCell ref="P300:Y300"/>
    <mergeCell ref="P301:Y301"/>
    <mergeCell ref="P298:Y298"/>
    <mergeCell ref="P299:Y299"/>
    <mergeCell ref="P251:Y251"/>
    <mergeCell ref="P260:Y260"/>
    <mergeCell ref="P261:Y261"/>
    <mergeCell ref="N253:O253"/>
    <mergeCell ref="E238:H238"/>
    <mergeCell ref="E239:H239"/>
    <mergeCell ref="G254:M254"/>
    <mergeCell ref="N259:O259"/>
    <mergeCell ref="G258:M258"/>
    <mergeCell ref="G259:M259"/>
    <mergeCell ref="E244:Y244"/>
    <mergeCell ref="N257:O257"/>
    <mergeCell ref="N258:O258"/>
    <mergeCell ref="E245:M245"/>
    <mergeCell ref="G246:M246"/>
    <mergeCell ref="G247:M247"/>
    <mergeCell ref="G248:M248"/>
    <mergeCell ref="E241:H241"/>
    <mergeCell ref="I241:M241"/>
    <mergeCell ref="N260:O260"/>
    <mergeCell ref="N245:O245"/>
    <mergeCell ref="E214:H214"/>
    <mergeCell ref="I214:M214"/>
    <mergeCell ref="C227:I227"/>
    <mergeCell ref="E219:H219"/>
    <mergeCell ref="I219:M219"/>
    <mergeCell ref="E220:H220"/>
    <mergeCell ref="I220:M220"/>
    <mergeCell ref="E231:Y231"/>
    <mergeCell ref="E232:M232"/>
    <mergeCell ref="N232:R232"/>
    <mergeCell ref="E217:H217"/>
    <mergeCell ref="I217:M217"/>
    <mergeCell ref="E218:H218"/>
    <mergeCell ref="I218:M218"/>
    <mergeCell ref="I222:M222"/>
    <mergeCell ref="I189:M189"/>
    <mergeCell ref="I195:M195"/>
    <mergeCell ref="E209:H209"/>
    <mergeCell ref="I209:M209"/>
    <mergeCell ref="E210:H210"/>
    <mergeCell ref="E200:H200"/>
    <mergeCell ref="I200:M200"/>
    <mergeCell ref="E201:H201"/>
    <mergeCell ref="I201:M201"/>
    <mergeCell ref="E202:H202"/>
    <mergeCell ref="I202:M202"/>
    <mergeCell ref="J190:Y190"/>
    <mergeCell ref="I193:M193"/>
    <mergeCell ref="I191:M191"/>
    <mergeCell ref="E203:H203"/>
    <mergeCell ref="I203:M203"/>
    <mergeCell ref="E204:H204"/>
    <mergeCell ref="I204:M204"/>
    <mergeCell ref="I206:M206"/>
    <mergeCell ref="J207:Y207"/>
    <mergeCell ref="N185:V185"/>
    <mergeCell ref="W185:X185"/>
    <mergeCell ref="E186:J186"/>
    <mergeCell ref="K186:M187"/>
    <mergeCell ref="N186:V186"/>
    <mergeCell ref="W186:X186"/>
    <mergeCell ref="E187:J187"/>
    <mergeCell ref="N187:V187"/>
    <mergeCell ref="W187:X187"/>
    <mergeCell ref="I153:M153"/>
    <mergeCell ref="I155:Y155"/>
    <mergeCell ref="I157:Y157"/>
    <mergeCell ref="I159:M159"/>
    <mergeCell ref="I161:M161"/>
    <mergeCell ref="I163:Y163"/>
    <mergeCell ref="I165:M165"/>
    <mergeCell ref="I167:M167"/>
    <mergeCell ref="I169:Y169"/>
    <mergeCell ref="I112:Y112"/>
    <mergeCell ref="I114:Y114"/>
    <mergeCell ref="I116:Y116"/>
    <mergeCell ref="I118:M118"/>
    <mergeCell ref="I120:Y120"/>
    <mergeCell ref="I122:M122"/>
    <mergeCell ref="I124:M124"/>
    <mergeCell ref="I126:Y126"/>
    <mergeCell ref="C150:H150"/>
    <mergeCell ref="J76:Y76"/>
    <mergeCell ref="I77:Y77"/>
    <mergeCell ref="I79:Y79"/>
    <mergeCell ref="I81:Y81"/>
    <mergeCell ref="I83:M83"/>
    <mergeCell ref="I85:M85"/>
    <mergeCell ref="I87:Y87"/>
    <mergeCell ref="C109:H109"/>
    <mergeCell ref="D111:Y111"/>
    <mergeCell ref="I36:M36"/>
    <mergeCell ref="I38:Y38"/>
    <mergeCell ref="I40:M40"/>
    <mergeCell ref="C60:H60"/>
    <mergeCell ref="I63:M63"/>
    <mergeCell ref="I69:M69"/>
    <mergeCell ref="I71:Y71"/>
    <mergeCell ref="C13:H13"/>
    <mergeCell ref="E15:H15"/>
    <mergeCell ref="J15:Y15"/>
    <mergeCell ref="I20:M20"/>
    <mergeCell ref="I22:Y22"/>
    <mergeCell ref="I24:Y24"/>
    <mergeCell ref="I26:Y26"/>
    <mergeCell ref="I28:Y28"/>
    <mergeCell ref="I30:Y30"/>
    <mergeCell ref="E184:J184"/>
    <mergeCell ref="K184:M184"/>
    <mergeCell ref="N184:V184"/>
    <mergeCell ref="W184:Y184"/>
    <mergeCell ref="E185:J185"/>
    <mergeCell ref="K185:M185"/>
    <mergeCell ref="W1:Z1"/>
    <mergeCell ref="C174:H174"/>
    <mergeCell ref="I176:M176"/>
    <mergeCell ref="I178:M178"/>
    <mergeCell ref="I73:Y73"/>
    <mergeCell ref="J74:Y74"/>
    <mergeCell ref="I75:Y75"/>
    <mergeCell ref="E181:Y181"/>
    <mergeCell ref="E182:J182"/>
    <mergeCell ref="K182:M182"/>
    <mergeCell ref="N182:V182"/>
    <mergeCell ref="W182:Y182"/>
    <mergeCell ref="E183:J183"/>
    <mergeCell ref="K183:M183"/>
    <mergeCell ref="N183:V183"/>
    <mergeCell ref="W183:Y183"/>
    <mergeCell ref="I32:Y32"/>
    <mergeCell ref="I34:M34"/>
    <mergeCell ref="E211:H211"/>
    <mergeCell ref="O195:R195"/>
    <mergeCell ref="I197:M197"/>
    <mergeCell ref="I210:M210"/>
    <mergeCell ref="I211:M211"/>
    <mergeCell ref="E212:H212"/>
    <mergeCell ref="I212:M212"/>
    <mergeCell ref="E213:H213"/>
    <mergeCell ref="I213:M213"/>
    <mergeCell ref="E286:E308"/>
    <mergeCell ref="G255:M255"/>
    <mergeCell ref="N246:O246"/>
    <mergeCell ref="N247:O247"/>
    <mergeCell ref="N254:O254"/>
    <mergeCell ref="N255:O255"/>
    <mergeCell ref="E235:M235"/>
    <mergeCell ref="N235:R235"/>
    <mergeCell ref="S232:Y234"/>
    <mergeCell ref="E240:H240"/>
    <mergeCell ref="I238:M238"/>
    <mergeCell ref="I239:M239"/>
    <mergeCell ref="I240:M240"/>
    <mergeCell ref="G249:M249"/>
    <mergeCell ref="E246:E285"/>
    <mergeCell ref="E233:L233"/>
    <mergeCell ref="E234:L234"/>
    <mergeCell ref="P245:Y245"/>
    <mergeCell ref="P246:Y246"/>
    <mergeCell ref="P247:Y247"/>
    <mergeCell ref="P248:Y248"/>
    <mergeCell ref="P250:Y250"/>
    <mergeCell ref="P252:Y252"/>
    <mergeCell ref="P253:Y253"/>
    <mergeCell ref="G264:M264"/>
    <mergeCell ref="N256:O256"/>
    <mergeCell ref="N248:O248"/>
    <mergeCell ref="N250:O250"/>
    <mergeCell ref="N271:O271"/>
    <mergeCell ref="N272:O272"/>
    <mergeCell ref="G251:M251"/>
    <mergeCell ref="G252:M252"/>
    <mergeCell ref="G253:M253"/>
    <mergeCell ref="G256:M256"/>
    <mergeCell ref="G257:M257"/>
    <mergeCell ref="N261:O261"/>
    <mergeCell ref="N262:O262"/>
    <mergeCell ref="N263:O263"/>
    <mergeCell ref="N264:O264"/>
    <mergeCell ref="G261:M261"/>
    <mergeCell ref="G262:M262"/>
    <mergeCell ref="G263:M263"/>
    <mergeCell ref="G260:M260"/>
    <mergeCell ref="N269:O269"/>
    <mergeCell ref="N270:O270"/>
    <mergeCell ref="N249:O249"/>
    <mergeCell ref="G268:M268"/>
    <mergeCell ref="G269:M269"/>
    <mergeCell ref="G280:M280"/>
    <mergeCell ref="G281:M281"/>
    <mergeCell ref="G282:M282"/>
    <mergeCell ref="N292:O292"/>
    <mergeCell ref="N286:O286"/>
    <mergeCell ref="N287:O287"/>
    <mergeCell ref="N289:O289"/>
    <mergeCell ref="N267:O267"/>
    <mergeCell ref="N268:O268"/>
    <mergeCell ref="G275:M275"/>
    <mergeCell ref="N276:O276"/>
    <mergeCell ref="N277:O277"/>
    <mergeCell ref="N278:O278"/>
    <mergeCell ref="N279:O279"/>
    <mergeCell ref="N280:O280"/>
    <mergeCell ref="N281:O281"/>
    <mergeCell ref="N282:O282"/>
    <mergeCell ref="N291:O291"/>
    <mergeCell ref="G283:M283"/>
    <mergeCell ref="N283:O283"/>
    <mergeCell ref="G291:M291"/>
    <mergeCell ref="G270:M270"/>
    <mergeCell ref="G271:M271"/>
    <mergeCell ref="G272:M272"/>
    <mergeCell ref="N273:O273"/>
    <mergeCell ref="N274:O274"/>
    <mergeCell ref="N275:O275"/>
    <mergeCell ref="G273:M273"/>
    <mergeCell ref="G274:M274"/>
    <mergeCell ref="G265:M265"/>
    <mergeCell ref="G266:M266"/>
    <mergeCell ref="G267:M267"/>
    <mergeCell ref="G299:M299"/>
    <mergeCell ref="N284:O284"/>
    <mergeCell ref="G292:M292"/>
    <mergeCell ref="N265:O265"/>
    <mergeCell ref="N266:O266"/>
    <mergeCell ref="G285:M285"/>
    <mergeCell ref="G286:M286"/>
    <mergeCell ref="G287:M287"/>
    <mergeCell ref="G289:M289"/>
    <mergeCell ref="G290:M290"/>
    <mergeCell ref="N285:O285"/>
    <mergeCell ref="N290:O290"/>
    <mergeCell ref="G276:M276"/>
    <mergeCell ref="G277:M277"/>
    <mergeCell ref="G278:M278"/>
    <mergeCell ref="G279:M279"/>
    <mergeCell ref="G300:M300"/>
    <mergeCell ref="G294:M294"/>
    <mergeCell ref="N298:O298"/>
    <mergeCell ref="N299:O299"/>
    <mergeCell ref="N300:O300"/>
    <mergeCell ref="N294:O294"/>
    <mergeCell ref="N295:O295"/>
    <mergeCell ref="G293:M293"/>
    <mergeCell ref="N293:O293"/>
    <mergeCell ref="N296:O296"/>
    <mergeCell ref="N297:O297"/>
    <mergeCell ref="G295:M295"/>
    <mergeCell ref="G296:M296"/>
    <mergeCell ref="G297:M297"/>
    <mergeCell ref="G298:M298"/>
    <mergeCell ref="N303:O303"/>
    <mergeCell ref="N304:O304"/>
    <mergeCell ref="N305:O305"/>
    <mergeCell ref="N306:O306"/>
    <mergeCell ref="N307:O307"/>
    <mergeCell ref="N308:O308"/>
    <mergeCell ref="G301:M301"/>
    <mergeCell ref="G302:M302"/>
    <mergeCell ref="G303:M303"/>
    <mergeCell ref="G304:M304"/>
    <mergeCell ref="G305:M305"/>
    <mergeCell ref="G306:M306"/>
    <mergeCell ref="G307:M307"/>
    <mergeCell ref="G308:M308"/>
    <mergeCell ref="N301:O301"/>
    <mergeCell ref="N302:O302"/>
  </mergeCells>
  <phoneticPr fontId="5"/>
  <conditionalFormatting sqref="I20:M20">
    <cfRule type="expression" dxfId="187" priority="188" stopIfTrue="1">
      <formula>TRIM($I20)=""</formula>
    </cfRule>
  </conditionalFormatting>
  <conditionalFormatting sqref="I22:Y22">
    <cfRule type="expression" dxfId="186" priority="187" stopIfTrue="1">
      <formula>AND(TRIM($I22)&lt;&gt;"", OR(ISERROR(FIND("@"&amp;LEFT($I22,3)&amp;"@", 都道府県3))=FALSE, ISERROR(FIND("@"&amp;LEFT($I22,4)&amp;"@",都道府県4))=FALSE))=FALSE</formula>
    </cfRule>
  </conditionalFormatting>
  <conditionalFormatting sqref="I24:Y24">
    <cfRule type="expression" dxfId="185" priority="186" stopIfTrue="1">
      <formula>TRIM($I24)=""</formula>
    </cfRule>
  </conditionalFormatting>
  <conditionalFormatting sqref="I26:Y26">
    <cfRule type="expression" dxfId="184" priority="185" stopIfTrue="1">
      <formula>TRIM($I26)=""</formula>
    </cfRule>
  </conditionalFormatting>
  <conditionalFormatting sqref="I28:Y28">
    <cfRule type="expression" dxfId="183" priority="184" stopIfTrue="1">
      <formula>TRIM($I28)=""</formula>
    </cfRule>
  </conditionalFormatting>
  <conditionalFormatting sqref="I30:Y30">
    <cfRule type="expression" dxfId="182" priority="183" stopIfTrue="1">
      <formula>OR(TRIM($I30)="", NOT(OR(IFERROR(SEARCH(" ",$I30),0)&gt;0, IFERROR(SEARCH("　",$I30),0)&gt;0)))</formula>
    </cfRule>
  </conditionalFormatting>
  <conditionalFormatting sqref="I32:Y32">
    <cfRule type="expression" dxfId="181" priority="182" stopIfTrue="1">
      <formula>OR(TRIM($I32)="", NOT(OR(IFERROR(SEARCH(" ",$I32),0)&gt;0, IFERROR(SEARCH("　",$I32),0)&gt;0)))</formula>
    </cfRule>
  </conditionalFormatting>
  <conditionalFormatting sqref="I34:M34">
    <cfRule type="expression" dxfId="180" priority="181" stopIfTrue="1">
      <formula>NOT(AND(TRIM($I34)&lt;&gt;"",ISNUMBER(VALUE(SUBSTITUTE($I34,"-",""))), IFERROR(SEARCH("-",$I34),0)&gt;0))</formula>
    </cfRule>
  </conditionalFormatting>
  <conditionalFormatting sqref="I36:M36">
    <cfRule type="expression" dxfId="179" priority="180" stopIfTrue="1">
      <formula>AND(TRIM($I36)&lt;&gt;"", NOT(AND(ISNUMBER(VALUE(SUBSTITUTE($I36,"-",""))), IFERROR(SEARCH("-",$I36),0)&gt;0)))</formula>
    </cfRule>
  </conditionalFormatting>
  <conditionalFormatting sqref="I38:Y38">
    <cfRule type="expression" dxfId="178" priority="179" stopIfTrue="1">
      <formula>$A38&lt;&gt;0</formula>
    </cfRule>
  </conditionalFormatting>
  <conditionalFormatting sqref="I40:M40">
    <cfRule type="expression" dxfId="177" priority="178" stopIfTrue="1">
      <formula>AND($I40&lt;&gt;"一致する", $I40&lt;&gt;"一致しない")</formula>
    </cfRule>
  </conditionalFormatting>
  <conditionalFormatting sqref="I63:M63">
    <cfRule type="expression" dxfId="176" priority="177" stopIfTrue="1">
      <formula>AND($I63&lt;&gt;"しない", $I63&lt;&gt;"する")</formula>
    </cfRule>
  </conditionalFormatting>
  <conditionalFormatting sqref="I69:M69">
    <cfRule type="expression" dxfId="175" priority="176" stopIfTrue="1">
      <formula>OR(AND($I63="する",TRIM($I69)=""),AND($I63="しない",NOT(ISBLANK($I69))))</formula>
    </cfRule>
  </conditionalFormatting>
  <conditionalFormatting sqref="I71:Y71">
    <cfRule type="expression" dxfId="174" priority="175" stopIfTrue="1">
      <formula>OR(AND($I63="する",AND($I71&lt;&gt;"", OR(ISERROR(FIND("@"&amp;LEFT($I71,3)&amp;"@", 都道府県3))=FALSE, ISERROR(FIND("@"&amp;LEFT($I71,4)&amp;"@",都道府県4))=FALSE))=FALSE),AND($I63="しない",NOT(ISBLANK($I71))))</formula>
    </cfRule>
  </conditionalFormatting>
  <conditionalFormatting sqref="I73:Y73">
    <cfRule type="expression" dxfId="173" priority="174" stopIfTrue="1">
      <formula>OR(AND($I63="する",TRIM($I73)=""),AND($I63="しない",NOT(ISBLANK($I73))))</formula>
    </cfRule>
  </conditionalFormatting>
  <conditionalFormatting sqref="I75:Y75">
    <cfRule type="expression" dxfId="172" priority="173" stopIfTrue="1">
      <formula>OR(AND($I63="する",TRIM($I75)=""),AND($I63="しない",NOT(ISBLANK($I75))))</formula>
    </cfRule>
  </conditionalFormatting>
  <conditionalFormatting sqref="I77:Y77">
    <cfRule type="expression" dxfId="171" priority="172" stopIfTrue="1">
      <formula>OR(AND($I63="する",TRIM($I77)=""),AND($I63="しない",NOT(ISBLANK($I77))))</formula>
    </cfRule>
  </conditionalFormatting>
  <conditionalFormatting sqref="I79:Y79">
    <cfRule type="expression" dxfId="170" priority="171" stopIfTrue="1">
      <formula>OR(AND($I63="する",OR(TRIM($I79)="", NOT(OR(IFERROR(SEARCH(" ",$I79),0)&gt;0, IFERROR(SEARCH("　",$I79),0)&gt;0)))),AND($I63="しない",NOT(ISBLANK($I79))))</formula>
    </cfRule>
  </conditionalFormatting>
  <conditionalFormatting sqref="I81:Y81">
    <cfRule type="expression" dxfId="169" priority="170" stopIfTrue="1">
      <formula>OR(AND($I63="する",OR(TRIM($I81)="", NOT(OR(IFERROR(SEARCH(" ",$I81),0)&gt;0, IFERROR(SEARCH("　",$I81),0)&gt;0)))),AND($I63="しない",NOT(ISBLANK($I81))))</formula>
    </cfRule>
  </conditionalFormatting>
  <conditionalFormatting sqref="I83:M83">
    <cfRule type="expression" dxfId="168" priority="169" stopIfTrue="1">
      <formula>OR(AND($I63="する",NOT(AND(TRIM($I83)&lt;&gt;"",ISNUMBER(VALUE(SUBSTITUTE($I83,"-",""))),IFERROR(SEARCH("-",$I83),0)&gt;0))), AND($I63="しない",NOT(ISBLANK($I83))))</formula>
    </cfRule>
  </conditionalFormatting>
  <conditionalFormatting sqref="P83">
    <cfRule type="expression" dxfId="167" priority="168" stopIfTrue="1">
      <formula>AND($I63="しない",NOT(ISBLANK($P83)))</formula>
    </cfRule>
  </conditionalFormatting>
  <conditionalFormatting sqref="I85:M85">
    <cfRule type="expression" dxfId="166" priority="167" stopIfTrue="1">
      <formula>OR(AND($I63="する",AND(TRIM($I85)&lt;&gt;"",NOT(AND(ISNUMBER(VALUE(SUBSTITUTE($I85,"-",""))),IFERROR(SEARCH("-",$I85),0)&gt;0)))), AND($I63="しない",NOT(ISBLANK($I85))))</formula>
    </cfRule>
  </conditionalFormatting>
  <conditionalFormatting sqref="I87:Y87">
    <cfRule type="expression" dxfId="165" priority="166" stopIfTrue="1">
      <formula>$A87&lt;&gt;0</formula>
    </cfRule>
  </conditionalFormatting>
  <conditionalFormatting sqref="I114:Y114">
    <cfRule type="expression" dxfId="164" priority="165" stopIfTrue="1">
      <formula>AND(TRIM($I114)&lt;&gt;"", NOT(OR(IFERROR(SEARCH(" ",$I114),0)&gt;0, IFERROR(SEARCH("　",$I114),0)&gt;0)))</formula>
    </cfRule>
  </conditionalFormatting>
  <conditionalFormatting sqref="I116:Y116">
    <cfRule type="expression" dxfId="163" priority="164" stopIfTrue="1">
      <formula>AND(TRIM($I116)&lt;&gt;"", NOT(OR(IFERROR(SEARCH(" ",$I116),0)&gt;0, IFERROR(SEARCH("　",$I116),0)&gt;0)))</formula>
    </cfRule>
  </conditionalFormatting>
  <conditionalFormatting sqref="I120:Y120">
    <cfRule type="expression" dxfId="162" priority="163" stopIfTrue="1">
      <formula>AND(TRIM($I120)&lt;&gt;"", AND(OR(ISERROR(FIND("@"&amp;LEFT($I120,3)&amp;"@", 都道府県3))=FALSE, ISERROR(FIND("@"&amp;LEFT($I120,4)&amp;"@",都道府県4))=FALSE))=FALSE)</formula>
    </cfRule>
  </conditionalFormatting>
  <conditionalFormatting sqref="I122:M122">
    <cfRule type="expression" dxfId="161" priority="162" stopIfTrue="1">
      <formula>AND(TRIM($I122)&lt;&gt;"", NOT(AND(ISNUMBER(VALUE(SUBSTITUTE($I122,"-",""))), IFERROR(SEARCH("-",$I122),0)&gt;0)))</formula>
    </cfRule>
  </conditionalFormatting>
  <conditionalFormatting sqref="I124:M124">
    <cfRule type="expression" dxfId="160" priority="161" stopIfTrue="1">
      <formula>AND(TRIM($I124)&lt;&gt;"", NOT(AND(ISNUMBER(VALUE(SUBSTITUTE($I124,"-",""))), IFERROR(SEARCH("-",$I124),0)&gt;0)))</formula>
    </cfRule>
  </conditionalFormatting>
  <conditionalFormatting sqref="I126:Y126">
    <cfRule type="expression" dxfId="159" priority="160" stopIfTrue="1">
      <formula>AND(TRIM($I126)&lt;&gt;"", NOT(IFERROR(SEARCH("@",$I126),0)&gt;0))</formula>
    </cfRule>
  </conditionalFormatting>
  <conditionalFormatting sqref="I153:M153">
    <cfRule type="expression" dxfId="158" priority="159" stopIfTrue="1">
      <formula>AND($I153&lt;&gt;"しない", $I153&lt;&gt;"する")</formula>
    </cfRule>
  </conditionalFormatting>
  <conditionalFormatting sqref="I155:Y155">
    <cfRule type="expression" dxfId="157" priority="158" stopIfTrue="1">
      <formula>AND($I153="する",OR(TRIM($I155)="", NOT(OR(IFERROR(SEARCH(" ",$I155),0)&gt;0, IFERROR(SEARCH("　",$I155),0)&gt;0))))</formula>
    </cfRule>
  </conditionalFormatting>
  <conditionalFormatting sqref="I157:Y157">
    <cfRule type="expression" dxfId="156" priority="157" stopIfTrue="1">
      <formula>AND($I153="する",OR(TRIM($I157)="", NOT(OR(IFERROR(SEARCH(" ",$I157),0)&gt;0, IFERROR(SEARCH("　",$I157),0)&gt;0))))</formula>
    </cfRule>
  </conditionalFormatting>
  <conditionalFormatting sqref="I159:M159">
    <cfRule type="expression" dxfId="155" priority="156" stopIfTrue="1">
      <formula>AND($I153="する",OR(TRIM($I159)="", LEN($I159)&lt;&gt;8, NOT(ISNUMBER(VALUE(I159))), IFERROR(SEARCH("-", $I159),0)&gt;0))</formula>
    </cfRule>
  </conditionalFormatting>
  <conditionalFormatting sqref="I161:M161">
    <cfRule type="expression" dxfId="154" priority="155" stopIfTrue="1">
      <formula>AND($I153="する",TRIM($I161)="")</formula>
    </cfRule>
  </conditionalFormatting>
  <conditionalFormatting sqref="I163:Y163">
    <cfRule type="expression" dxfId="153" priority="154" stopIfTrue="1">
      <formula>AND($I153="する",AND($I163&lt;&gt;"", OR(ISERROR(FIND("@"&amp;LEFT($I163,3)&amp;"@", 都道府県3))=FALSE, ISERROR(FIND("@"&amp;LEFT($I163,4)&amp;"@",都道府県4))=FALSE))=FALSE)</formula>
    </cfRule>
  </conditionalFormatting>
  <conditionalFormatting sqref="I165:M165">
    <cfRule type="expression" dxfId="152" priority="153" stopIfTrue="1">
      <formula>AND($I153="する",NOT(AND(TRIM($I165)&lt;&gt;"",ISNUMBER(VALUE(SUBSTITUTE($I165,"-",""))),IFERROR(SEARCH("-",$I165),0)&gt;0)))</formula>
    </cfRule>
  </conditionalFormatting>
  <conditionalFormatting sqref="I167:M167">
    <cfRule type="expression" dxfId="151" priority="152" stopIfTrue="1">
      <formula>AND($I153="する",AND(TRIM($I167)&lt;&gt;"",NOT(AND(ISNUMBER(VALUE(SUBSTITUTE($I167,"-",""))),IFERROR(SEARCH("-",$I167),0)&gt;0))))</formula>
    </cfRule>
  </conditionalFormatting>
  <conditionalFormatting sqref="I169:Y169">
    <cfRule type="expression" dxfId="150" priority="151" stopIfTrue="1">
      <formula>AND($I153="する",AND(TRIM($I169)&lt;&gt;"", NOT(IFERROR(SEARCH("@",$I169),0)&gt;0)))</formula>
    </cfRule>
  </conditionalFormatting>
  <conditionalFormatting sqref="K183:M183">
    <cfRule type="expression" dxfId="149" priority="150" stopIfTrue="1">
      <formula>$A182&lt;&gt;0</formula>
    </cfRule>
  </conditionalFormatting>
  <conditionalFormatting sqref="K184:M184">
    <cfRule type="expression" dxfId="148" priority="149" stopIfTrue="1">
      <formula>$A182&lt;&gt;0</formula>
    </cfRule>
  </conditionalFormatting>
  <conditionalFormatting sqref="N184:V184">
    <cfRule type="expression" dxfId="147" priority="148" stopIfTrue="1">
      <formula>$A184&lt;&gt;0</formula>
    </cfRule>
  </conditionalFormatting>
  <conditionalFormatting sqref="K185:M185">
    <cfRule type="expression" dxfId="146" priority="147" stopIfTrue="1">
      <formula>$A182&lt;&gt;0</formula>
    </cfRule>
  </conditionalFormatting>
  <conditionalFormatting sqref="N185:V185">
    <cfRule type="expression" dxfId="145" priority="146" stopIfTrue="1">
      <formula>$A185&lt;&gt;0</formula>
    </cfRule>
  </conditionalFormatting>
  <conditionalFormatting sqref="K186:M187">
    <cfRule type="expression" dxfId="144" priority="145" stopIfTrue="1">
      <formula>$A182&lt;&gt;0</formula>
    </cfRule>
  </conditionalFormatting>
  <conditionalFormatting sqref="N186:V186">
    <cfRule type="expression" dxfId="143" priority="144" stopIfTrue="1">
      <formula>AND($A186&lt;&gt;0,TRIM($N186)="")</formula>
    </cfRule>
  </conditionalFormatting>
  <conditionalFormatting sqref="W186:X186">
    <cfRule type="expression" dxfId="142" priority="143" stopIfTrue="1">
      <formula>AND($A186&lt;&gt;0,TRIM($W186)="")</formula>
    </cfRule>
  </conditionalFormatting>
  <conditionalFormatting sqref="I189:M189">
    <cfRule type="expression" dxfId="141" priority="142" stopIfTrue="1">
      <formula>$A189&lt;&gt;0</formula>
    </cfRule>
  </conditionalFormatting>
  <conditionalFormatting sqref="I200:M200">
    <cfRule type="expression" dxfId="140" priority="141" stopIfTrue="1">
      <formula>$A200&lt;&gt;0</formula>
    </cfRule>
  </conditionalFormatting>
  <conditionalFormatting sqref="I201:M201">
    <cfRule type="expression" dxfId="139" priority="140" stopIfTrue="1">
      <formula>$A201&lt;&gt;0</formula>
    </cfRule>
  </conditionalFormatting>
  <conditionalFormatting sqref="I202:M202">
    <cfRule type="expression" dxfId="138" priority="139" stopIfTrue="1">
      <formula>$A202&lt;&gt;0</formula>
    </cfRule>
  </conditionalFormatting>
  <conditionalFormatting sqref="I204:M204">
    <cfRule type="expression" dxfId="137" priority="138" stopIfTrue="1">
      <formula>$A204&lt;&gt;0</formula>
    </cfRule>
  </conditionalFormatting>
  <conditionalFormatting sqref="I210:M210">
    <cfRule type="expression" dxfId="136" priority="137" stopIfTrue="1">
      <formula>$A210&lt;&gt;0</formula>
    </cfRule>
  </conditionalFormatting>
  <conditionalFormatting sqref="I211:M211">
    <cfRule type="expression" dxfId="135" priority="136" stopIfTrue="1">
      <formula>$A211&lt;&gt;0</formula>
    </cfRule>
  </conditionalFormatting>
  <conditionalFormatting sqref="I212:M212">
    <cfRule type="expression" dxfId="134" priority="135" stopIfTrue="1">
      <formula>$A212&lt;&gt;0</formula>
    </cfRule>
  </conditionalFormatting>
  <conditionalFormatting sqref="I213:M213">
    <cfRule type="expression" dxfId="133" priority="134" stopIfTrue="1">
      <formula>$A213&lt;&gt;0</formula>
    </cfRule>
  </conditionalFormatting>
  <conditionalFormatting sqref="E233:L233">
    <cfRule type="expression" dxfId="132" priority="133" stopIfTrue="1">
      <formula>TRIM($E233)=""</formula>
    </cfRule>
  </conditionalFormatting>
  <conditionalFormatting sqref="E234:L234">
    <cfRule type="expression" dxfId="131" priority="132" stopIfTrue="1">
      <formula>TRIM($E234)=""</formula>
    </cfRule>
  </conditionalFormatting>
  <conditionalFormatting sqref="N233:P233">
    <cfRule type="expression" dxfId="130" priority="131" stopIfTrue="1">
      <formula>TRIM($N233)=""</formula>
    </cfRule>
  </conditionalFormatting>
  <conditionalFormatting sqref="N234:P234">
    <cfRule type="expression" dxfId="129" priority="130" stopIfTrue="1">
      <formula>TRIM($N234)=""</formula>
    </cfRule>
  </conditionalFormatting>
  <conditionalFormatting sqref="E235:M235">
    <cfRule type="expression" dxfId="128" priority="129" stopIfTrue="1">
      <formula>TRIM($E235)=""</formula>
    </cfRule>
  </conditionalFormatting>
  <conditionalFormatting sqref="N235:R235">
    <cfRule type="expression" dxfId="127" priority="128" stopIfTrue="1">
      <formula>TRIM($N235)=""</formula>
    </cfRule>
  </conditionalFormatting>
  <conditionalFormatting sqref="S235:Y235">
    <cfRule type="expression" dxfId="126" priority="127" stopIfTrue="1">
      <formula>TRIM($S235)=""</formula>
    </cfRule>
  </conditionalFormatting>
  <conditionalFormatting sqref="N246:O246">
    <cfRule type="expression" dxfId="125" priority="126" stopIfTrue="1">
      <formula>希望&lt;&gt;0</formula>
    </cfRule>
  </conditionalFormatting>
  <conditionalFormatting sqref="P246:Y246">
    <cfRule type="expression" dxfId="124" priority="125" stopIfTrue="1">
      <formula>$A246&lt;&gt;0</formula>
    </cfRule>
  </conditionalFormatting>
  <conditionalFormatting sqref="N247:O247">
    <cfRule type="expression" dxfId="123" priority="124" stopIfTrue="1">
      <formula>希望&lt;&gt;0</formula>
    </cfRule>
  </conditionalFormatting>
  <conditionalFormatting sqref="P247:Y247">
    <cfRule type="expression" dxfId="122" priority="123" stopIfTrue="1">
      <formula>$A247&lt;&gt;0</formula>
    </cfRule>
  </conditionalFormatting>
  <conditionalFormatting sqref="N248:O248">
    <cfRule type="expression" dxfId="121" priority="122" stopIfTrue="1">
      <formula>希望&lt;&gt;0</formula>
    </cfRule>
  </conditionalFormatting>
  <conditionalFormatting sqref="P248:Y248">
    <cfRule type="expression" dxfId="120" priority="121" stopIfTrue="1">
      <formula>$A248&lt;&gt;0</formula>
    </cfRule>
  </conditionalFormatting>
  <conditionalFormatting sqref="N249:O249">
    <cfRule type="expression" dxfId="119" priority="120" stopIfTrue="1">
      <formula>希望&lt;&gt;0</formula>
    </cfRule>
  </conditionalFormatting>
  <conditionalFormatting sqref="P249:Y249">
    <cfRule type="expression" dxfId="118" priority="119" stopIfTrue="1">
      <formula>$A249&lt;&gt;0</formula>
    </cfRule>
  </conditionalFormatting>
  <conditionalFormatting sqref="N250:O250">
    <cfRule type="expression" dxfId="117" priority="118" stopIfTrue="1">
      <formula>希望&lt;&gt;0</formula>
    </cfRule>
  </conditionalFormatting>
  <conditionalFormatting sqref="P250:Y250">
    <cfRule type="expression" dxfId="116" priority="117" stopIfTrue="1">
      <formula>$A250&lt;&gt;0</formula>
    </cfRule>
  </conditionalFormatting>
  <conditionalFormatting sqref="N251:O251">
    <cfRule type="expression" dxfId="115" priority="116" stopIfTrue="1">
      <formula>希望&lt;&gt;0</formula>
    </cfRule>
  </conditionalFormatting>
  <conditionalFormatting sqref="P251:Y251">
    <cfRule type="expression" dxfId="114" priority="115" stopIfTrue="1">
      <formula>$A251&lt;&gt;0</formula>
    </cfRule>
  </conditionalFormatting>
  <conditionalFormatting sqref="N252:O252">
    <cfRule type="expression" dxfId="113" priority="114" stopIfTrue="1">
      <formula>希望&lt;&gt;0</formula>
    </cfRule>
  </conditionalFormatting>
  <conditionalFormatting sqref="P252:Y252">
    <cfRule type="expression" dxfId="112" priority="113" stopIfTrue="1">
      <formula>$A252&lt;&gt;0</formula>
    </cfRule>
  </conditionalFormatting>
  <conditionalFormatting sqref="N253:O253">
    <cfRule type="expression" dxfId="111" priority="112" stopIfTrue="1">
      <formula>希望&lt;&gt;0</formula>
    </cfRule>
  </conditionalFormatting>
  <conditionalFormatting sqref="P253:Y253">
    <cfRule type="expression" dxfId="110" priority="111" stopIfTrue="1">
      <formula>$A253&lt;&gt;0</formula>
    </cfRule>
  </conditionalFormatting>
  <conditionalFormatting sqref="N254:O254">
    <cfRule type="expression" dxfId="109" priority="110" stopIfTrue="1">
      <formula>希望&lt;&gt;0</formula>
    </cfRule>
  </conditionalFormatting>
  <conditionalFormatting sqref="P254:Y254">
    <cfRule type="expression" dxfId="108" priority="109" stopIfTrue="1">
      <formula>$A254&lt;&gt;0</formula>
    </cfRule>
  </conditionalFormatting>
  <conditionalFormatting sqref="N255:O255">
    <cfRule type="expression" dxfId="107" priority="108" stopIfTrue="1">
      <formula>希望&lt;&gt;0</formula>
    </cfRule>
  </conditionalFormatting>
  <conditionalFormatting sqref="P255:Y255">
    <cfRule type="expression" dxfId="106" priority="107" stopIfTrue="1">
      <formula>$A255&lt;&gt;0</formula>
    </cfRule>
  </conditionalFormatting>
  <conditionalFormatting sqref="N256:O256">
    <cfRule type="expression" dxfId="105" priority="106" stopIfTrue="1">
      <formula>希望&lt;&gt;0</formula>
    </cfRule>
  </conditionalFormatting>
  <conditionalFormatting sqref="P256:Y256">
    <cfRule type="expression" dxfId="104" priority="105" stopIfTrue="1">
      <formula>$A256&lt;&gt;0</formula>
    </cfRule>
  </conditionalFormatting>
  <conditionalFormatting sqref="N257:O257">
    <cfRule type="expression" dxfId="103" priority="104" stopIfTrue="1">
      <formula>希望&lt;&gt;0</formula>
    </cfRule>
  </conditionalFormatting>
  <conditionalFormatting sqref="P257:Y257">
    <cfRule type="expression" dxfId="102" priority="103" stopIfTrue="1">
      <formula>$A257&lt;&gt;0</formula>
    </cfRule>
  </conditionalFormatting>
  <conditionalFormatting sqref="N258:O258">
    <cfRule type="expression" dxfId="101" priority="102" stopIfTrue="1">
      <formula>希望&lt;&gt;0</formula>
    </cfRule>
  </conditionalFormatting>
  <conditionalFormatting sqref="P258:Y258">
    <cfRule type="expression" dxfId="100" priority="101" stopIfTrue="1">
      <formula>$A258&lt;&gt;0</formula>
    </cfRule>
  </conditionalFormatting>
  <conditionalFormatting sqref="N259:O259">
    <cfRule type="expression" dxfId="99" priority="100" stopIfTrue="1">
      <formula>希望&lt;&gt;0</formula>
    </cfRule>
  </conditionalFormatting>
  <conditionalFormatting sqref="P259:Y259">
    <cfRule type="expression" dxfId="98" priority="99" stopIfTrue="1">
      <formula>$A259&lt;&gt;0</formula>
    </cfRule>
  </conditionalFormatting>
  <conditionalFormatting sqref="N260:O260">
    <cfRule type="expression" dxfId="97" priority="98" stopIfTrue="1">
      <formula>希望&lt;&gt;0</formula>
    </cfRule>
  </conditionalFormatting>
  <conditionalFormatting sqref="P260:Y260">
    <cfRule type="expression" dxfId="96" priority="97" stopIfTrue="1">
      <formula>$A260&lt;&gt;0</formula>
    </cfRule>
  </conditionalFormatting>
  <conditionalFormatting sqref="N261:O261">
    <cfRule type="expression" dxfId="95" priority="96" stopIfTrue="1">
      <formula>希望&lt;&gt;0</formula>
    </cfRule>
  </conditionalFormatting>
  <conditionalFormatting sqref="P261:Y261">
    <cfRule type="expression" dxfId="94" priority="95" stopIfTrue="1">
      <formula>$A261&lt;&gt;0</formula>
    </cfRule>
  </conditionalFormatting>
  <conditionalFormatting sqref="N262:O262">
    <cfRule type="expression" dxfId="93" priority="94" stopIfTrue="1">
      <formula>希望&lt;&gt;0</formula>
    </cfRule>
  </conditionalFormatting>
  <conditionalFormatting sqref="P262:Y262">
    <cfRule type="expression" dxfId="92" priority="93" stopIfTrue="1">
      <formula>$A262&lt;&gt;0</formula>
    </cfRule>
  </conditionalFormatting>
  <conditionalFormatting sqref="N263:O263">
    <cfRule type="expression" dxfId="91" priority="92" stopIfTrue="1">
      <formula>希望&lt;&gt;0</formula>
    </cfRule>
  </conditionalFormatting>
  <conditionalFormatting sqref="P263:Y263">
    <cfRule type="expression" dxfId="90" priority="91" stopIfTrue="1">
      <formula>$A263&lt;&gt;0</formula>
    </cfRule>
  </conditionalFormatting>
  <conditionalFormatting sqref="N264:O264">
    <cfRule type="expression" dxfId="89" priority="90" stopIfTrue="1">
      <formula>希望&lt;&gt;0</formula>
    </cfRule>
  </conditionalFormatting>
  <conditionalFormatting sqref="P264:Y264">
    <cfRule type="expression" dxfId="88" priority="89" stopIfTrue="1">
      <formula>$A264&lt;&gt;0</formula>
    </cfRule>
  </conditionalFormatting>
  <conditionalFormatting sqref="N265:O265">
    <cfRule type="expression" dxfId="87" priority="88" stopIfTrue="1">
      <formula>希望&lt;&gt;0</formula>
    </cfRule>
  </conditionalFormatting>
  <conditionalFormatting sqref="P265:Y265">
    <cfRule type="expression" dxfId="86" priority="87" stopIfTrue="1">
      <formula>$A265&lt;&gt;0</formula>
    </cfRule>
  </conditionalFormatting>
  <conditionalFormatting sqref="N266:O266">
    <cfRule type="expression" dxfId="85" priority="86" stopIfTrue="1">
      <formula>希望&lt;&gt;0</formula>
    </cfRule>
  </conditionalFormatting>
  <conditionalFormatting sqref="P266:Y266">
    <cfRule type="expression" dxfId="84" priority="85" stopIfTrue="1">
      <formula>$A266&lt;&gt;0</formula>
    </cfRule>
  </conditionalFormatting>
  <conditionalFormatting sqref="N267:O267">
    <cfRule type="expression" dxfId="83" priority="84" stopIfTrue="1">
      <formula>希望&lt;&gt;0</formula>
    </cfRule>
  </conditionalFormatting>
  <conditionalFormatting sqref="P267:Y267">
    <cfRule type="expression" dxfId="82" priority="83" stopIfTrue="1">
      <formula>$A267&lt;&gt;0</formula>
    </cfRule>
  </conditionalFormatting>
  <conditionalFormatting sqref="N268:O268">
    <cfRule type="expression" dxfId="81" priority="82" stopIfTrue="1">
      <formula>希望&lt;&gt;0</formula>
    </cfRule>
  </conditionalFormatting>
  <conditionalFormatting sqref="P268:Y268">
    <cfRule type="expression" dxfId="80" priority="81" stopIfTrue="1">
      <formula>$A268&lt;&gt;0</formula>
    </cfRule>
  </conditionalFormatting>
  <conditionalFormatting sqref="N269:O269">
    <cfRule type="expression" dxfId="79" priority="80" stopIfTrue="1">
      <formula>希望&lt;&gt;0</formula>
    </cfRule>
  </conditionalFormatting>
  <conditionalFormatting sqref="P269:Y269">
    <cfRule type="expression" dxfId="78" priority="79" stopIfTrue="1">
      <formula>$A269&lt;&gt;0</formula>
    </cfRule>
  </conditionalFormatting>
  <conditionalFormatting sqref="N270:O270">
    <cfRule type="expression" dxfId="77" priority="78" stopIfTrue="1">
      <formula>希望&lt;&gt;0</formula>
    </cfRule>
  </conditionalFormatting>
  <conditionalFormatting sqref="P270:Y270">
    <cfRule type="expression" dxfId="76" priority="77" stopIfTrue="1">
      <formula>$A270&lt;&gt;0</formula>
    </cfRule>
  </conditionalFormatting>
  <conditionalFormatting sqref="N271:O271">
    <cfRule type="expression" dxfId="75" priority="76" stopIfTrue="1">
      <formula>希望&lt;&gt;0</formula>
    </cfRule>
  </conditionalFormatting>
  <conditionalFormatting sqref="P271:Y271">
    <cfRule type="expression" dxfId="74" priority="75" stopIfTrue="1">
      <formula>$A271&lt;&gt;0</formula>
    </cfRule>
  </conditionalFormatting>
  <conditionalFormatting sqref="N272:O272">
    <cfRule type="expression" dxfId="73" priority="74" stopIfTrue="1">
      <formula>希望&lt;&gt;0</formula>
    </cfRule>
  </conditionalFormatting>
  <conditionalFormatting sqref="P272:Y272">
    <cfRule type="expression" dxfId="72" priority="73" stopIfTrue="1">
      <formula>$A272&lt;&gt;0</formula>
    </cfRule>
  </conditionalFormatting>
  <conditionalFormatting sqref="N273:O273">
    <cfRule type="expression" dxfId="71" priority="72" stopIfTrue="1">
      <formula>希望&lt;&gt;0</formula>
    </cfRule>
  </conditionalFormatting>
  <conditionalFormatting sqref="P273:Y273">
    <cfRule type="expression" dxfId="70" priority="71" stopIfTrue="1">
      <formula>$A273&lt;&gt;0</formula>
    </cfRule>
  </conditionalFormatting>
  <conditionalFormatting sqref="N274:O274">
    <cfRule type="expression" dxfId="69" priority="70" stopIfTrue="1">
      <formula>希望&lt;&gt;0</formula>
    </cfRule>
  </conditionalFormatting>
  <conditionalFormatting sqref="P274:Y274">
    <cfRule type="expression" dxfId="68" priority="69" stopIfTrue="1">
      <formula>$A274&lt;&gt;0</formula>
    </cfRule>
  </conditionalFormatting>
  <conditionalFormatting sqref="N275:O275">
    <cfRule type="expression" dxfId="67" priority="68" stopIfTrue="1">
      <formula>希望&lt;&gt;0</formula>
    </cfRule>
  </conditionalFormatting>
  <conditionalFormatting sqref="P275:Y275">
    <cfRule type="expression" dxfId="66" priority="67" stopIfTrue="1">
      <formula>$A275&lt;&gt;0</formula>
    </cfRule>
  </conditionalFormatting>
  <conditionalFormatting sqref="N276:O276">
    <cfRule type="expression" dxfId="65" priority="66" stopIfTrue="1">
      <formula>希望&lt;&gt;0</formula>
    </cfRule>
  </conditionalFormatting>
  <conditionalFormatting sqref="P276:Y276">
    <cfRule type="expression" dxfId="64" priority="65" stopIfTrue="1">
      <formula>$A276&lt;&gt;0</formula>
    </cfRule>
  </conditionalFormatting>
  <conditionalFormatting sqref="N277:O277">
    <cfRule type="expression" dxfId="63" priority="64" stopIfTrue="1">
      <formula>希望&lt;&gt;0</formula>
    </cfRule>
  </conditionalFormatting>
  <conditionalFormatting sqref="P277:Y277">
    <cfRule type="expression" dxfId="62" priority="63" stopIfTrue="1">
      <formula>$A277&lt;&gt;0</formula>
    </cfRule>
  </conditionalFormatting>
  <conditionalFormatting sqref="N278:O278">
    <cfRule type="expression" dxfId="61" priority="62" stopIfTrue="1">
      <formula>希望&lt;&gt;0</formula>
    </cfRule>
  </conditionalFormatting>
  <conditionalFormatting sqref="P278:Y278">
    <cfRule type="expression" dxfId="60" priority="61" stopIfTrue="1">
      <formula>$A278&lt;&gt;0</formula>
    </cfRule>
  </conditionalFormatting>
  <conditionalFormatting sqref="N279:O279">
    <cfRule type="expression" dxfId="59" priority="60" stopIfTrue="1">
      <formula>希望&lt;&gt;0</formula>
    </cfRule>
  </conditionalFormatting>
  <conditionalFormatting sqref="P279:Y279">
    <cfRule type="expression" dxfId="58" priority="59" stopIfTrue="1">
      <formula>$A279&lt;&gt;0</formula>
    </cfRule>
  </conditionalFormatting>
  <conditionalFormatting sqref="N280:O280">
    <cfRule type="expression" dxfId="57" priority="58" stopIfTrue="1">
      <formula>希望&lt;&gt;0</formula>
    </cfRule>
  </conditionalFormatting>
  <conditionalFormatting sqref="P280:Y280">
    <cfRule type="expression" dxfId="56" priority="57" stopIfTrue="1">
      <formula>$A280&lt;&gt;0</formula>
    </cfRule>
  </conditionalFormatting>
  <conditionalFormatting sqref="N281:O281">
    <cfRule type="expression" dxfId="55" priority="56" stopIfTrue="1">
      <formula>希望&lt;&gt;0</formula>
    </cfRule>
  </conditionalFormatting>
  <conditionalFormatting sqref="P281:Y281">
    <cfRule type="expression" dxfId="54" priority="55" stopIfTrue="1">
      <formula>$A281&lt;&gt;0</formula>
    </cfRule>
  </conditionalFormatting>
  <conditionalFormatting sqref="N282:O282">
    <cfRule type="expression" dxfId="53" priority="54" stopIfTrue="1">
      <formula>希望&lt;&gt;0</formula>
    </cfRule>
  </conditionalFormatting>
  <conditionalFormatting sqref="P282:Y282">
    <cfRule type="expression" dxfId="52" priority="53" stopIfTrue="1">
      <formula>$A282&lt;&gt;0</formula>
    </cfRule>
  </conditionalFormatting>
  <conditionalFormatting sqref="N283:O283">
    <cfRule type="expression" dxfId="51" priority="52" stopIfTrue="1">
      <formula>希望&lt;&gt;0</formula>
    </cfRule>
  </conditionalFormatting>
  <conditionalFormatting sqref="P283:Y283">
    <cfRule type="expression" dxfId="50" priority="51" stopIfTrue="1">
      <formula>$A283&lt;&gt;0</formula>
    </cfRule>
  </conditionalFormatting>
  <conditionalFormatting sqref="N284:O284">
    <cfRule type="expression" dxfId="49" priority="50" stopIfTrue="1">
      <formula>希望&lt;&gt;0</formula>
    </cfRule>
  </conditionalFormatting>
  <conditionalFormatting sqref="P284:Y284">
    <cfRule type="expression" dxfId="48" priority="49" stopIfTrue="1">
      <formula>$A284&lt;&gt;0</formula>
    </cfRule>
  </conditionalFormatting>
  <conditionalFormatting sqref="N285:O285">
    <cfRule type="expression" dxfId="47" priority="48" stopIfTrue="1">
      <formula>希望&lt;&gt;0</formula>
    </cfRule>
  </conditionalFormatting>
  <conditionalFormatting sqref="P285:Y285">
    <cfRule type="expression" dxfId="46" priority="47" stopIfTrue="1">
      <formula>$A285&lt;&gt;0</formula>
    </cfRule>
  </conditionalFormatting>
  <conditionalFormatting sqref="N286:O286">
    <cfRule type="expression" dxfId="45" priority="46" stopIfTrue="1">
      <formula>希望&lt;&gt;0</formula>
    </cfRule>
  </conditionalFormatting>
  <conditionalFormatting sqref="P286:Y286">
    <cfRule type="expression" dxfId="44" priority="45" stopIfTrue="1">
      <formula>$A286&lt;&gt;0</formula>
    </cfRule>
  </conditionalFormatting>
  <conditionalFormatting sqref="N287:O287">
    <cfRule type="expression" dxfId="43" priority="44" stopIfTrue="1">
      <formula>希望&lt;&gt;0</formula>
    </cfRule>
  </conditionalFormatting>
  <conditionalFormatting sqref="P287:Y287">
    <cfRule type="expression" dxfId="42" priority="43" stopIfTrue="1">
      <formula>$A287&lt;&gt;0</formula>
    </cfRule>
  </conditionalFormatting>
  <conditionalFormatting sqref="N288:O288">
    <cfRule type="expression" dxfId="41" priority="42" stopIfTrue="1">
      <formula>希望&lt;&gt;0</formula>
    </cfRule>
  </conditionalFormatting>
  <conditionalFormatting sqref="P288:Y288">
    <cfRule type="expression" dxfId="40" priority="41" stopIfTrue="1">
      <formula>$A288&lt;&gt;0</formula>
    </cfRule>
  </conditionalFormatting>
  <conditionalFormatting sqref="N289:O289">
    <cfRule type="expression" dxfId="39" priority="40" stopIfTrue="1">
      <formula>希望&lt;&gt;0</formula>
    </cfRule>
  </conditionalFormatting>
  <conditionalFormatting sqref="P289:Y289">
    <cfRule type="expression" dxfId="38" priority="39" stopIfTrue="1">
      <formula>$A289&lt;&gt;0</formula>
    </cfRule>
  </conditionalFormatting>
  <conditionalFormatting sqref="N290:O290">
    <cfRule type="expression" dxfId="37" priority="38" stopIfTrue="1">
      <formula>希望&lt;&gt;0</formula>
    </cfRule>
  </conditionalFormatting>
  <conditionalFormatting sqref="P290:Y290">
    <cfRule type="expression" dxfId="36" priority="37" stopIfTrue="1">
      <formula>$A290&lt;&gt;0</formula>
    </cfRule>
  </conditionalFormatting>
  <conditionalFormatting sqref="N291:O291">
    <cfRule type="expression" dxfId="35" priority="36" stopIfTrue="1">
      <formula>希望&lt;&gt;0</formula>
    </cfRule>
  </conditionalFormatting>
  <conditionalFormatting sqref="P291:Y291">
    <cfRule type="expression" dxfId="34" priority="35" stopIfTrue="1">
      <formula>$A291&lt;&gt;0</formula>
    </cfRule>
  </conditionalFormatting>
  <conditionalFormatting sqref="N292:O292">
    <cfRule type="expression" dxfId="33" priority="34" stopIfTrue="1">
      <formula>希望&lt;&gt;0</formula>
    </cfRule>
  </conditionalFormatting>
  <conditionalFormatting sqref="P292:Y292">
    <cfRule type="expression" dxfId="32" priority="33" stopIfTrue="1">
      <formula>$A292&lt;&gt;0</formula>
    </cfRule>
  </conditionalFormatting>
  <conditionalFormatting sqref="N293:O293">
    <cfRule type="expression" dxfId="31" priority="32" stopIfTrue="1">
      <formula>希望&lt;&gt;0</formula>
    </cfRule>
  </conditionalFormatting>
  <conditionalFormatting sqref="P293:Y293">
    <cfRule type="expression" dxfId="30" priority="31" stopIfTrue="1">
      <formula>$A293&lt;&gt;0</formula>
    </cfRule>
  </conditionalFormatting>
  <conditionalFormatting sqref="N294:O294">
    <cfRule type="expression" dxfId="29" priority="30" stopIfTrue="1">
      <formula>希望&lt;&gt;0</formula>
    </cfRule>
  </conditionalFormatting>
  <conditionalFormatting sqref="P294:Y294">
    <cfRule type="expression" dxfId="28" priority="29" stopIfTrue="1">
      <formula>$A294&lt;&gt;0</formula>
    </cfRule>
  </conditionalFormatting>
  <conditionalFormatting sqref="N295:O295">
    <cfRule type="expression" dxfId="27" priority="28" stopIfTrue="1">
      <formula>希望&lt;&gt;0</formula>
    </cfRule>
  </conditionalFormatting>
  <conditionalFormatting sqref="P295:Y295">
    <cfRule type="expression" dxfId="26" priority="27" stopIfTrue="1">
      <formula>$A295&lt;&gt;0</formula>
    </cfRule>
  </conditionalFormatting>
  <conditionalFormatting sqref="N296:O296">
    <cfRule type="expression" dxfId="25" priority="26" stopIfTrue="1">
      <formula>希望&lt;&gt;0</formula>
    </cfRule>
  </conditionalFormatting>
  <conditionalFormatting sqref="P296:Y296">
    <cfRule type="expression" dxfId="24" priority="25" stopIfTrue="1">
      <formula>$A296&lt;&gt;0</formula>
    </cfRule>
  </conditionalFormatting>
  <conditionalFormatting sqref="N297:O297">
    <cfRule type="expression" dxfId="23" priority="24" stopIfTrue="1">
      <formula>希望&lt;&gt;0</formula>
    </cfRule>
  </conditionalFormatting>
  <conditionalFormatting sqref="P297:Y297">
    <cfRule type="expression" dxfId="22" priority="23" stopIfTrue="1">
      <formula>$A297&lt;&gt;0</formula>
    </cfRule>
  </conditionalFormatting>
  <conditionalFormatting sqref="N298:O298">
    <cfRule type="expression" dxfId="21" priority="22" stopIfTrue="1">
      <formula>希望&lt;&gt;0</formula>
    </cfRule>
  </conditionalFormatting>
  <conditionalFormatting sqref="P298:Y298">
    <cfRule type="expression" dxfId="20" priority="21" stopIfTrue="1">
      <formula>$A298&lt;&gt;0</formula>
    </cfRule>
  </conditionalFormatting>
  <conditionalFormatting sqref="N299:O299">
    <cfRule type="expression" dxfId="19" priority="20" stopIfTrue="1">
      <formula>希望&lt;&gt;0</formula>
    </cfRule>
  </conditionalFormatting>
  <conditionalFormatting sqref="P299:Y299">
    <cfRule type="expression" dxfId="18" priority="19" stopIfTrue="1">
      <formula>$A299&lt;&gt;0</formula>
    </cfRule>
  </conditionalFormatting>
  <conditionalFormatting sqref="N300:O300">
    <cfRule type="expression" dxfId="17" priority="18" stopIfTrue="1">
      <formula>希望&lt;&gt;0</formula>
    </cfRule>
  </conditionalFormatting>
  <conditionalFormatting sqref="P300:Y300">
    <cfRule type="expression" dxfId="16" priority="17" stopIfTrue="1">
      <formula>$A300&lt;&gt;0</formula>
    </cfRule>
  </conditionalFormatting>
  <conditionalFormatting sqref="N301:O301">
    <cfRule type="expression" dxfId="15" priority="16" stopIfTrue="1">
      <formula>希望&lt;&gt;0</formula>
    </cfRule>
  </conditionalFormatting>
  <conditionalFormatting sqref="P301:Y301">
    <cfRule type="expression" dxfId="14" priority="15" stopIfTrue="1">
      <formula>$A301&lt;&gt;0</formula>
    </cfRule>
  </conditionalFormatting>
  <conditionalFormatting sqref="N302:O302">
    <cfRule type="expression" dxfId="13" priority="14" stopIfTrue="1">
      <formula>希望&lt;&gt;0</formula>
    </cfRule>
  </conditionalFormatting>
  <conditionalFormatting sqref="P302:Y302">
    <cfRule type="expression" dxfId="12" priority="13" stopIfTrue="1">
      <formula>$A302&lt;&gt;0</formula>
    </cfRule>
  </conditionalFormatting>
  <conditionalFormatting sqref="N303:O303">
    <cfRule type="expression" dxfId="11" priority="12" stopIfTrue="1">
      <formula>希望&lt;&gt;0</formula>
    </cfRule>
  </conditionalFormatting>
  <conditionalFormatting sqref="P303:Y303">
    <cfRule type="expression" dxfId="10" priority="11" stopIfTrue="1">
      <formula>$A303&lt;&gt;0</formula>
    </cfRule>
  </conditionalFormatting>
  <conditionalFormatting sqref="N304:O304">
    <cfRule type="expression" dxfId="9" priority="10" stopIfTrue="1">
      <formula>希望&lt;&gt;0</formula>
    </cfRule>
  </conditionalFormatting>
  <conditionalFormatting sqref="P304:Y304">
    <cfRule type="expression" dxfId="8" priority="9" stopIfTrue="1">
      <formula>$A304&lt;&gt;0</formula>
    </cfRule>
  </conditionalFormatting>
  <conditionalFormatting sqref="N305:O305">
    <cfRule type="expression" dxfId="7" priority="8" stopIfTrue="1">
      <formula>希望&lt;&gt;0</formula>
    </cfRule>
  </conditionalFormatting>
  <conditionalFormatting sqref="P305:Y305">
    <cfRule type="expression" dxfId="6" priority="7" stopIfTrue="1">
      <formula>$A305&lt;&gt;0</formula>
    </cfRule>
  </conditionalFormatting>
  <conditionalFormatting sqref="N306:O306">
    <cfRule type="expression" dxfId="5" priority="6" stopIfTrue="1">
      <formula>希望&lt;&gt;0</formula>
    </cfRule>
  </conditionalFormatting>
  <conditionalFormatting sqref="P306:Y306">
    <cfRule type="expression" dxfId="4" priority="5" stopIfTrue="1">
      <formula>$A306&lt;&gt;0</formula>
    </cfRule>
  </conditionalFormatting>
  <conditionalFormatting sqref="N307:O307">
    <cfRule type="expression" dxfId="3" priority="4" stopIfTrue="1">
      <formula>希望&lt;&gt;0</formula>
    </cfRule>
  </conditionalFormatting>
  <conditionalFormatting sqref="P307:Y307">
    <cfRule type="expression" dxfId="2" priority="3" stopIfTrue="1">
      <formula>$A307&lt;&gt;0</formula>
    </cfRule>
  </conditionalFormatting>
  <conditionalFormatting sqref="N308:O308">
    <cfRule type="expression" dxfId="1" priority="2" stopIfTrue="1">
      <formula>希望&lt;&gt;0</formula>
    </cfRule>
  </conditionalFormatting>
  <conditionalFormatting sqref="P308:Y308">
    <cfRule type="expression" dxfId="0" priority="1" stopIfTrue="1">
      <formula>$A308&lt;&gt;0</formula>
    </cfRule>
  </conditionalFormatting>
  <dataValidations count="208">
    <dataValidation type="whole" imeMode="halfAlpha" allowBlank="1" showInputMessage="1" showErrorMessage="1" error="7桁の数字を入力してください" sqref="I20:M20" xr:uid="{B47AB5B9-6DAC-4579-8AA8-851BAA18049E}">
      <formula1>0</formula1>
      <formula2>9999999</formula2>
    </dataValidation>
    <dataValidation errorStyle="warning" imeMode="hiragana" allowBlank="1" showInputMessage="1" showErrorMessage="1" sqref="I22:Y22" xr:uid="{5120E137-C5CC-439D-8E45-94AB6BD88827}"/>
    <dataValidation errorStyle="warning" imeMode="fullKatakana" allowBlank="1" showInputMessage="1" showErrorMessage="1" sqref="I24:Y24" xr:uid="{64CDF45B-5C23-4A8B-936E-A02364D5B901}"/>
    <dataValidation errorStyle="warning" imeMode="hiragana" allowBlank="1" showInputMessage="1" showErrorMessage="1" sqref="I26:Y26" xr:uid="{8CF43E10-580D-446B-9983-3635F1FB5D69}"/>
    <dataValidation errorStyle="warning" imeMode="hiragana" allowBlank="1" showInputMessage="1" showErrorMessage="1" sqref="I28:Y28" xr:uid="{5E99ECF9-0D77-4DF1-8678-7F578ED16F91}"/>
    <dataValidation errorStyle="warning" imeMode="fullKatakana" allowBlank="1" showInputMessage="1" showErrorMessage="1" sqref="I30:Y30" xr:uid="{A72C3808-6734-4584-89A7-17D047DE1D12}"/>
    <dataValidation errorStyle="warning" imeMode="hiragana" allowBlank="1" showInputMessage="1" showErrorMessage="1" sqref="I32:Y32" xr:uid="{7E05D7C9-1F3B-40CD-BA34-720FB6F531BA}"/>
    <dataValidation errorStyle="warning" imeMode="halfAlpha" allowBlank="1" showInputMessage="1" showErrorMessage="1" sqref="I34:M34" xr:uid="{33039721-5C69-495B-8C66-09E87F942E7E}"/>
    <dataValidation errorStyle="warning" imeMode="halfAlpha" allowBlank="1" showInputMessage="1" showErrorMessage="1" sqref="P34" xr:uid="{A57D2BE6-C4E7-4633-B94E-F0096B8AD57D}"/>
    <dataValidation errorStyle="warning" imeMode="halfAlpha" allowBlank="1" showInputMessage="1" showErrorMessage="1" sqref="I36:M36" xr:uid="{DA0ED1E1-F0BC-499A-B42F-0D34295FB947}"/>
    <dataValidation errorStyle="warning" imeMode="halfAlpha" allowBlank="1" showInputMessage="1" showErrorMessage="1" sqref="I38:Y38" xr:uid="{C8C3FD11-5EA1-4DB4-BED3-F973DCC527AC}"/>
    <dataValidation type="list" imeMode="halfAlpha" allowBlank="1" showInputMessage="1" showErrorMessage="1" error="リストから選択してください" sqref="I40:M40" xr:uid="{3CE1E6AF-FBB5-4571-A94A-9292C4935A07}">
      <formula1>"一致する,一致しない"</formula1>
    </dataValidation>
    <dataValidation type="list" imeMode="halfAlpha" allowBlank="1" showInputMessage="1" showErrorMessage="1" error="リストから選択してください" sqref="I63:M63" xr:uid="{BA50781F-1FFE-484D-9FD6-447CFD8E7476}">
      <formula1>"しない,する"</formula1>
    </dataValidation>
    <dataValidation type="whole" imeMode="halfAlpha" allowBlank="1" showInputMessage="1" showErrorMessage="1" error="7桁の数字を入力してください" sqref="I69:M69" xr:uid="{6A10F50B-4819-4854-A4C3-5CE17F130ACF}">
      <formula1>0</formula1>
      <formula2>9999999</formula2>
    </dataValidation>
    <dataValidation errorStyle="warning" imeMode="hiragana" allowBlank="1" showInputMessage="1" showErrorMessage="1" sqref="I71:Y71" xr:uid="{F0B3380F-ADC8-4063-9D00-2BBCEA18C6CF}"/>
    <dataValidation errorStyle="warning" imeMode="fullKatakana" allowBlank="1" showInputMessage="1" showErrorMessage="1" sqref="I73:Y73" xr:uid="{419AD3B0-9369-4255-83C6-309C46591B42}"/>
    <dataValidation errorStyle="warning" imeMode="hiragana" allowBlank="1" showInputMessage="1" showErrorMessage="1" sqref="I75:Y75" xr:uid="{5C5E1921-9848-4BD9-B4A9-E29607F12939}"/>
    <dataValidation errorStyle="warning" imeMode="hiragana" allowBlank="1" showInputMessage="1" showErrorMessage="1" sqref="I77:Y77" xr:uid="{3CCF3AE8-7F11-4941-AFD9-3E3DBBE8D6BA}"/>
    <dataValidation errorStyle="warning" imeMode="fullKatakana" allowBlank="1" showInputMessage="1" showErrorMessage="1" sqref="I79:Y79" xr:uid="{298561AA-898E-4194-BAFB-F7263C5BB35A}"/>
    <dataValidation errorStyle="warning" imeMode="hiragana" allowBlank="1" showInputMessage="1" showErrorMessage="1" sqref="I81:Y81" xr:uid="{A6207DEA-C25B-406F-B4D8-7EA0F07EE8DD}"/>
    <dataValidation errorStyle="warning" imeMode="halfAlpha" allowBlank="1" showInputMessage="1" showErrorMessage="1" sqref="I83:M83" xr:uid="{D0BB7CB8-67D1-4E7E-9205-A1B8FE035CAE}"/>
    <dataValidation errorStyle="warning" imeMode="halfAlpha" allowBlank="1" showInputMessage="1" showErrorMessage="1" sqref="P83" xr:uid="{724E1533-1139-4C30-B098-34945F0A9400}"/>
    <dataValidation errorStyle="warning" imeMode="halfAlpha" allowBlank="1" showInputMessage="1" showErrorMessage="1" sqref="I85:M85" xr:uid="{419531C2-5BB2-4B33-9463-78A4B76F9FD7}"/>
    <dataValidation errorStyle="warning" imeMode="halfAlpha" allowBlank="1" showInputMessage="1" showErrorMessage="1" sqref="I87:Y87" xr:uid="{298388C1-FDF7-4937-B852-AE602896A1CA}"/>
    <dataValidation errorStyle="warning" imeMode="hiragana" allowBlank="1" showInputMessage="1" showErrorMessage="1" sqref="I112:Y112" xr:uid="{8754AA53-5EFE-41BC-A543-797B72C42208}"/>
    <dataValidation errorStyle="warning" imeMode="fullKatakana" allowBlank="1" showInputMessage="1" showErrorMessage="1" sqref="I114:Y114" xr:uid="{EA43640C-891D-44CC-8ADB-6DA8333F20E1}"/>
    <dataValidation errorStyle="warning" imeMode="hiragana" allowBlank="1" showInputMessage="1" showErrorMessage="1" sqref="I116:Y116" xr:uid="{F5D484BE-3DC7-49DE-9F6B-78CF2645B565}"/>
    <dataValidation type="whole" imeMode="halfAlpha" allowBlank="1" showInputMessage="1" showErrorMessage="1" error="7桁の数字を入力してください" sqref="I118:M118" xr:uid="{05C114BF-5975-41F4-8528-8778435EA3B2}">
      <formula1>0</formula1>
      <formula2>9999999</formula2>
    </dataValidation>
    <dataValidation errorStyle="warning" imeMode="hiragana" allowBlank="1" showInputMessage="1" showErrorMessage="1" sqref="I120:Y120" xr:uid="{1BBA0EC7-D500-4C0A-9F02-098B1E54D995}"/>
    <dataValidation errorStyle="warning" imeMode="halfAlpha" allowBlank="1" showInputMessage="1" showErrorMessage="1" sqref="I122:M122" xr:uid="{CFFE0B42-EDFB-424F-8E0F-69FD31FCCE6D}"/>
    <dataValidation errorStyle="warning" imeMode="halfAlpha" allowBlank="1" showInputMessage="1" showErrorMessage="1" sqref="P122" xr:uid="{ED0A7E05-4BDA-4056-8603-D87A0752CF34}"/>
    <dataValidation errorStyle="warning" imeMode="halfAlpha" allowBlank="1" showInputMessage="1" showErrorMessage="1" sqref="I124:M124" xr:uid="{5E0574FA-EF54-4747-A8C2-BF12AF49B291}"/>
    <dataValidation errorStyle="warning" imeMode="halfAlpha" allowBlank="1" showInputMessage="1" showErrorMessage="1" sqref="I126:Y126" xr:uid="{1DCE54D3-4492-4F81-91DF-F605CFEF6325}"/>
    <dataValidation type="list" imeMode="halfAlpha" allowBlank="1" showInputMessage="1" showErrorMessage="1" error="リストから選択してください" sqref="I153:M153" xr:uid="{2726C482-AF84-40FE-9A10-1C9B247D0F13}">
      <formula1>"しない,する"</formula1>
    </dataValidation>
    <dataValidation errorStyle="warning" imeMode="fullKatakana" allowBlank="1" showInputMessage="1" showErrorMessage="1" sqref="I155:Y155" xr:uid="{026CE933-0C00-4099-8282-6BD35162DB0C}"/>
    <dataValidation errorStyle="warning" imeMode="hiragana" allowBlank="1" showInputMessage="1" showErrorMessage="1" sqref="I157:Y157" xr:uid="{78C8F8C0-F6D4-46A6-8F5C-A2CE4DDE75F5}"/>
    <dataValidation errorStyle="warning" imeMode="halfAlpha" allowBlank="1" showInputMessage="1" showErrorMessage="1" sqref="I159:M159" xr:uid="{0A94B1BF-17BC-41D5-90F6-C662ACB7E33E}"/>
    <dataValidation type="whole" imeMode="halfAlpha" allowBlank="1" showInputMessage="1" showErrorMessage="1" error="7桁の数字を入力してください" sqref="I161:M161" xr:uid="{74DD46A1-F318-4D36-A987-BA34969A0381}">
      <formula1>0</formula1>
      <formula2>9999999</formula2>
    </dataValidation>
    <dataValidation errorStyle="warning" imeMode="hiragana" allowBlank="1" showInputMessage="1" showErrorMessage="1" sqref="I163:Y163" xr:uid="{7DD60E84-B464-4DD2-923E-7301914E4078}"/>
    <dataValidation errorStyle="warning" imeMode="halfAlpha" allowBlank="1" showInputMessage="1" showErrorMessage="1" sqref="I165:M165" xr:uid="{3E884B12-215E-468E-A518-AB1BE3D2E7AE}"/>
    <dataValidation errorStyle="warning" imeMode="halfAlpha" allowBlank="1" showInputMessage="1" showErrorMessage="1" sqref="I167:M167" xr:uid="{5BDD8EF1-9301-47C3-A484-AB86992DE9A3}"/>
    <dataValidation errorStyle="warning" imeMode="halfAlpha" allowBlank="1" showInputMessage="1" showErrorMessage="1" sqref="I169:Y169" xr:uid="{80728EF0-0643-4AB0-BB80-84DC674955B0}"/>
    <dataValidation type="date" imeMode="halfAlpha" allowBlank="1" showInputMessage="1" showErrorMessage="1" error="有効な日付を入力してください" sqref="I176:M176" xr:uid="{CF784BB8-D6E7-41AE-9583-EA434611B8F2}">
      <formula1>92</formula1>
      <formula2>73415</formula2>
    </dataValidation>
    <dataValidation errorStyle="warning" imeMode="hiragana" allowBlank="1" showInputMessage="1" showErrorMessage="1" sqref="I178:M178" xr:uid="{D47247B0-1029-48FA-BCF1-30167B34EFE9}"/>
    <dataValidation type="list" imeMode="halfAlpha" allowBlank="1" showInputMessage="1" showErrorMessage="1" error="リストから選択してください" sqref="K183:M183" xr:uid="{9910D9B5-D8E9-40AD-BF04-4534F418CAF7}">
      <formula1>"○,　"</formula1>
    </dataValidation>
    <dataValidation type="list" imeMode="halfAlpha" allowBlank="1" showInputMessage="1" showErrorMessage="1" error="リストから選択してください" sqref="K184:M184" xr:uid="{5AE76704-C8AA-4D68-ABEB-C6F63C247CC0}">
      <formula1>"○,　"</formula1>
    </dataValidation>
    <dataValidation errorStyle="warning" imeMode="hiragana" allowBlank="1" showInputMessage="1" showErrorMessage="1" sqref="N184:V184" xr:uid="{09F01D5A-57F0-4EEF-B5D7-9C51721DA83A}"/>
    <dataValidation type="list" imeMode="halfAlpha" allowBlank="1" showInputMessage="1" showErrorMessage="1" error="リストから選択してください" sqref="K185:M185" xr:uid="{E3528D3A-B406-47B6-A618-8814EBCF0B99}">
      <formula1>"○,　"</formula1>
    </dataValidation>
    <dataValidation errorStyle="warning" imeMode="hiragana" allowBlank="1" showInputMessage="1" showErrorMessage="1" sqref="N185:V185" xr:uid="{CCC58E86-2250-495B-B39C-F0D6C9BEE43B}"/>
    <dataValidation type="list" imeMode="halfAlpha" allowBlank="1" showInputMessage="1" showErrorMessage="1" error="リストから選択してください" sqref="K186:M187" xr:uid="{3745368F-4445-47EE-A452-8FD7F45818AA}">
      <formula1>"○,　"</formula1>
    </dataValidation>
    <dataValidation errorStyle="warning" imeMode="hiragana" allowBlank="1" showInputMessage="1" showErrorMessage="1" sqref="N186:V186" xr:uid="{361FEEA3-125F-4D95-BD52-43CBC2E42D5B}"/>
    <dataValidation type="whole" imeMode="halfAlpha" allowBlank="1" showInputMessage="1" showErrorMessage="1" error="有効な数字を入力してください" sqref="W186:X186" xr:uid="{2ADBB4A3-BC7C-4DCA-89FA-C2EEF157ADA9}">
      <formula1>0</formula1>
      <formula2>100</formula2>
    </dataValidation>
    <dataValidation errorStyle="warning" imeMode="hiragana" allowBlank="1" showInputMessage="1" showErrorMessage="1" sqref="N187:V187" xr:uid="{E188D983-82E8-415D-8316-A619EF2143ED}"/>
    <dataValidation type="whole" imeMode="halfAlpha" allowBlank="1" showInputMessage="1" showErrorMessage="1" error="有効な数字を入力してください" sqref="W187:X187" xr:uid="{B60F9214-1C85-42D6-8553-9E0C0595EE33}">
      <formula1>0</formula1>
      <formula2>100</formula2>
    </dataValidation>
    <dataValidation type="whole" imeMode="halfAlpha" allowBlank="1" showInputMessage="1" showErrorMessage="1" error="有効な数字を入力してください" sqref="I189:M189" xr:uid="{A11C0AC3-9858-497F-B38B-67CDE314405A}">
      <formula1>0</formula1>
      <formula2>9999999999</formula2>
    </dataValidation>
    <dataValidation type="date" imeMode="halfAlpha" allowBlank="1" showInputMessage="1" showErrorMessage="1" error="有効な日付を入力してください" sqref="I191:M191" xr:uid="{F88C5FEC-64E9-4E98-B75C-5F0BB0C2B9A6}">
      <formula1>92</formula1>
      <formula2>73415</formula2>
    </dataValidation>
    <dataValidation type="date" imeMode="halfAlpha" allowBlank="1" showInputMessage="1" showErrorMessage="1" error="有効な日付を入力してください" sqref="I193:M193" xr:uid="{63E253CE-8444-4D89-B680-0D80D6020CC1}">
      <formula1>92</formula1>
      <formula2>73415</formula2>
    </dataValidation>
    <dataValidation type="date" imeMode="halfAlpha" allowBlank="1" showInputMessage="1" showErrorMessage="1" error="有効な日付を入力してください" sqref="I195:M195" xr:uid="{A5E287D0-F51A-4C04-9A12-107BBD5C7F9E}">
      <formula1>92</formula1>
      <formula2>73415</formula2>
    </dataValidation>
    <dataValidation type="date" imeMode="halfAlpha" allowBlank="1" showInputMessage="1" showErrorMessage="1" error="有効な日付を入力してください" sqref="O195:R195" xr:uid="{B4DA8449-8F48-4FF3-B008-3C4F4E1A7BAF}">
      <formula1>92</formula1>
      <formula2>73415</formula2>
    </dataValidation>
    <dataValidation type="date" imeMode="halfAlpha" allowBlank="1" showInputMessage="1" showErrorMessage="1" error="有効な日付を入力してください" sqref="I197:M197" xr:uid="{44ED4713-B50E-4721-BBE8-7E6AF1996772}">
      <formula1>92</formula1>
      <formula2>73415</formula2>
    </dataValidation>
    <dataValidation type="whole" imeMode="halfAlpha" allowBlank="1" showInputMessage="1" showErrorMessage="1" error="有効な数字を入力してください" sqref="I200:M200" xr:uid="{262F8FCA-5583-4832-83C7-1D09204C5C8B}">
      <formula1>0</formula1>
      <formula2>9999999999</formula2>
    </dataValidation>
    <dataValidation type="whole" imeMode="halfAlpha" allowBlank="1" showInputMessage="1" showErrorMessage="1" error="有効な数字を入力してください" sqref="I201:M201" xr:uid="{A38C7FA3-265C-4F90-AB67-150C49D4F3AB}">
      <formula1>0</formula1>
      <formula2>9999999999</formula2>
    </dataValidation>
    <dataValidation type="whole" imeMode="halfAlpha" allowBlank="1" showInputMessage="1" showErrorMessage="1" error="有効な数字を入力してください" sqref="I202:M202" xr:uid="{5D0305FB-9E57-4FF1-A7D1-09C7B481590B}">
      <formula1>0</formula1>
      <formula2>9999999999</formula2>
    </dataValidation>
    <dataValidation type="whole" imeMode="halfAlpha" allowBlank="1" showInputMessage="1" showErrorMessage="1" error="有効な数字を入力してください" sqref="I204:M204" xr:uid="{3064D0E4-7BCC-4840-9776-1BEC2E31DD15}">
      <formula1>0</formula1>
      <formula2>9999999999</formula2>
    </dataValidation>
    <dataValidation type="list" imeMode="halfAlpha" allowBlank="1" showInputMessage="1" showErrorMessage="1" error="リストから選択してください" sqref="I206:M206" xr:uid="{B63409D5-6ACC-4D99-89AB-E653DD9E797E}">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xr:uid="{75D2BCED-26A6-435D-B34A-EA08914BF16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4573924E-788E-421C-8C27-FE9E59B268A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xr:uid="{9235F0E4-9CFF-4FA5-B9FA-1ED63146252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xr:uid="{46133628-428B-42FF-BC0A-710387A26FB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xr:uid="{58DA8F49-F907-405A-A3FB-63D3FC81FCF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xr:uid="{B10218AD-4BBE-4F5A-9BED-E21283E449E9}">
      <formula1>-9999999999</formula1>
      <formula2>9999999999</formula2>
    </dataValidation>
    <dataValidation type="list" imeMode="halfAlpha" allowBlank="1" showInputMessage="1" showErrorMessage="1" error="リストから選択してください" sqref="I222:M222" xr:uid="{9EED738E-291F-435E-B0F2-59707C72AAE7}">
      <formula1>"○,　"</formula1>
    </dataValidation>
    <dataValidation type="date" imeMode="halfAlpha" allowBlank="1" showInputMessage="1" showErrorMessage="1" error="有効な日付を入力してください" sqref="E233:L233" xr:uid="{BFAE0EB6-E53A-4BBB-8A39-D93A19A28E8C}">
      <formula1>92</formula1>
      <formula2>73415</formula2>
    </dataValidation>
    <dataValidation type="date" imeMode="halfAlpha" allowBlank="1" showInputMessage="1" showErrorMessage="1" error="有効な日付を入力してください" sqref="E234:L234" xr:uid="{2AE606E9-0FA0-47DF-818B-C11022EC6077}">
      <formula1>92</formula1>
      <formula2>73415</formula2>
    </dataValidation>
    <dataValidation type="date" imeMode="halfAlpha" allowBlank="1" showInputMessage="1" showErrorMessage="1" error="有効な日付を入力してください" sqref="N233:P233" xr:uid="{A2FE5EB1-1810-446D-928F-262ECB938672}">
      <formula1>92</formula1>
      <formula2>73415</formula2>
    </dataValidation>
    <dataValidation type="date" imeMode="halfAlpha" allowBlank="1" showInputMessage="1" showErrorMessage="1" error="有効な日付を入力してください" sqref="N234:P234" xr:uid="{4987735B-EA37-4017-92DC-7FEFC6711F56}">
      <formula1>92</formula1>
      <formula2>73415</formula2>
    </dataValidation>
    <dataValidation type="whole" imeMode="halfAlpha" allowBlank="1" showInputMessage="1" showErrorMessage="1" error="有効な数字を入力してください。10兆円以上になる場合は、9,999,999,999と入力してください" sqref="E235:M235" xr:uid="{79B64240-4605-4A33-AC3C-54F11A44933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N235:R235" xr:uid="{AC698464-AF0E-4C69-BC97-139C4763966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5:Y235" xr:uid="{CF9B5255-7C70-40BF-B90B-2D50CBF6ED3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8:M238" xr:uid="{376B1DDA-BE34-43E4-8857-FD513171244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9:M239" xr:uid="{C18A22CB-FBA7-4D29-86DF-528CC51A208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40:M240" xr:uid="{8E863056-FC8E-4841-A9E2-C1AA5955E24D}">
      <formula1>-9999999999</formula1>
      <formula2>9999999999</formula2>
    </dataValidation>
    <dataValidation type="list" imeMode="halfAlpha" allowBlank="1" showInputMessage="1" showErrorMessage="1" error="リストから選択してください" sqref="N246:O246" xr:uid="{E8ECFA57-E653-448D-83CD-3FE2800C1DF6}">
      <formula1>"◎,○,　"</formula1>
    </dataValidation>
    <dataValidation errorStyle="warning" imeMode="hiragana" allowBlank="1" showInputMessage="1" showErrorMessage="1" sqref="P246:Y246" xr:uid="{1B397FC2-1521-4CBD-9CAD-DFC9EB71FA7E}"/>
    <dataValidation type="list" imeMode="halfAlpha" allowBlank="1" showInputMessage="1" showErrorMessage="1" error="リストから選択してください" sqref="N247:O247" xr:uid="{8648C6BF-3EDC-4474-BDD7-2ED503B28C28}">
      <formula1>"◎,○,　"</formula1>
    </dataValidation>
    <dataValidation errorStyle="warning" imeMode="hiragana" allowBlank="1" showInputMessage="1" showErrorMessage="1" sqref="P247:Y247" xr:uid="{1AA75D6F-6921-40AF-ABB4-F73D35EDB090}"/>
    <dataValidation type="list" imeMode="halfAlpha" allowBlank="1" showInputMessage="1" showErrorMessage="1" error="リストから選択してください" sqref="N248:O248" xr:uid="{ABAD495A-73E2-47AC-B847-03DCAB5D0BDE}">
      <formula1>"◎,○,　"</formula1>
    </dataValidation>
    <dataValidation errorStyle="warning" imeMode="hiragana" allowBlank="1" showInputMessage="1" showErrorMessage="1" sqref="P248:Y248" xr:uid="{CDEC2675-F36B-4A9B-9186-FF8165E7950F}"/>
    <dataValidation type="list" imeMode="halfAlpha" allowBlank="1" showInputMessage="1" showErrorMessage="1" error="リストから選択してください" sqref="N249:O249" xr:uid="{1D291AB5-EAD3-4F23-9F82-9456CB57B000}">
      <formula1>"◎,○,　"</formula1>
    </dataValidation>
    <dataValidation errorStyle="warning" imeMode="hiragana" allowBlank="1" showInputMessage="1" showErrorMessage="1" sqref="P249:Y249" xr:uid="{7B9ED500-B1EA-491B-ACEF-0CC3FBD7AFFC}"/>
    <dataValidation type="list" imeMode="halfAlpha" allowBlank="1" showInputMessage="1" showErrorMessage="1" error="リストから選択してください" sqref="N250:O250" xr:uid="{C1468793-8804-4658-A34D-8FAA49CC9470}">
      <formula1>"◎,○,　"</formula1>
    </dataValidation>
    <dataValidation errorStyle="warning" imeMode="hiragana" allowBlank="1" showInputMessage="1" showErrorMessage="1" sqref="P250:Y250" xr:uid="{1B76063C-4E51-4625-AB5A-EE228F4B4795}"/>
    <dataValidation type="list" imeMode="halfAlpha" allowBlank="1" showInputMessage="1" showErrorMessage="1" error="リストから選択してください" sqref="N251:O251" xr:uid="{CB55A323-BEFF-4328-9FC0-BB5201C3824B}">
      <formula1>"◎,○,　"</formula1>
    </dataValidation>
    <dataValidation errorStyle="warning" imeMode="hiragana" allowBlank="1" showInputMessage="1" showErrorMessage="1" sqref="P251:Y251" xr:uid="{70FD2E8B-93E9-4646-A229-48D9F58BB539}"/>
    <dataValidation type="list" imeMode="halfAlpha" allowBlank="1" showInputMessage="1" showErrorMessage="1" error="リストから選択してください" sqref="N252:O252" xr:uid="{E74EAB24-8CA8-4A66-A687-8CDC90BE9745}">
      <formula1>"◎,○,　"</formula1>
    </dataValidation>
    <dataValidation errorStyle="warning" imeMode="hiragana" allowBlank="1" showInputMessage="1" showErrorMessage="1" sqref="P252:Y252" xr:uid="{F3EFF518-AB40-4AE2-BAA5-7EF0DFE955EF}"/>
    <dataValidation type="list" imeMode="halfAlpha" allowBlank="1" showInputMessage="1" showErrorMessage="1" error="リストから選択してください" sqref="N253:O253" xr:uid="{775F32DC-091C-40E2-94DA-75EC50862E39}">
      <formula1>"◎,○,　"</formula1>
    </dataValidation>
    <dataValidation errorStyle="warning" imeMode="hiragana" allowBlank="1" showInputMessage="1" showErrorMessage="1" sqref="P253:Y253" xr:uid="{62FD6803-E968-4E40-8E05-3A891A9AD885}"/>
    <dataValidation type="list" imeMode="halfAlpha" allowBlank="1" showInputMessage="1" showErrorMessage="1" error="リストから選択してください" sqref="N254:O254" xr:uid="{FF3B5D5D-0F9D-41C0-A38A-0352B503C45B}">
      <formula1>"◎,○,　"</formula1>
    </dataValidation>
    <dataValidation errorStyle="warning" imeMode="hiragana" allowBlank="1" showInputMessage="1" showErrorMessage="1" sqref="P254:Y254" xr:uid="{7F2A582F-905D-4EB5-BECD-A3C4DD894191}"/>
    <dataValidation type="list" imeMode="halfAlpha" allowBlank="1" showInputMessage="1" showErrorMessage="1" error="リストから選択してください" sqref="N255:O255" xr:uid="{10DB1885-04EA-4380-97E0-A1587BFE8A88}">
      <formula1>"◎,○,　"</formula1>
    </dataValidation>
    <dataValidation errorStyle="warning" imeMode="hiragana" allowBlank="1" showInputMessage="1" showErrorMessage="1" sqref="P255:Y255" xr:uid="{C441BE2D-B03C-4FC2-A7E1-92C7C642652E}"/>
    <dataValidation type="list" imeMode="halfAlpha" allowBlank="1" showInputMessage="1" showErrorMessage="1" error="リストから選択してください" sqref="N256:O256" xr:uid="{5EAED427-94E3-4D93-87DA-F667E581D8E3}">
      <formula1>"◎,○,　"</formula1>
    </dataValidation>
    <dataValidation errorStyle="warning" imeMode="hiragana" allowBlank="1" showInputMessage="1" showErrorMessage="1" sqref="P256:Y256" xr:uid="{CA10AB1C-A7F8-4EC0-979D-0BC5510D63BD}"/>
    <dataValidation type="list" imeMode="halfAlpha" allowBlank="1" showInputMessage="1" showErrorMessage="1" error="リストから選択してください" sqref="N257:O257" xr:uid="{5222BE13-A1A2-4DA2-A5B5-AD8337610C2B}">
      <formula1>"◎,○,　"</formula1>
    </dataValidation>
    <dataValidation errorStyle="warning" imeMode="hiragana" allowBlank="1" showInputMessage="1" showErrorMessage="1" sqref="P257:Y257" xr:uid="{EDED6A09-4102-49A1-8EBA-0F34E8B69295}"/>
    <dataValidation type="list" imeMode="halfAlpha" allowBlank="1" showInputMessage="1" showErrorMessage="1" error="リストから選択してください" sqref="N258:O258" xr:uid="{49466CFF-1140-4735-AC24-BC98627062DB}">
      <formula1>"◎,○,　"</formula1>
    </dataValidation>
    <dataValidation errorStyle="warning" imeMode="hiragana" allowBlank="1" showInputMessage="1" showErrorMessage="1" sqref="P258:Y258" xr:uid="{6BD56D3D-C49A-4CAC-8292-089BCBACA5FB}"/>
    <dataValidation type="list" imeMode="halfAlpha" allowBlank="1" showInputMessage="1" showErrorMessage="1" error="リストから選択してください" sqref="N259:O259" xr:uid="{A6243183-3304-4DD5-B63F-560086D4B2F3}">
      <formula1>"◎,○,　"</formula1>
    </dataValidation>
    <dataValidation errorStyle="warning" imeMode="hiragana" allowBlank="1" showInputMessage="1" showErrorMessage="1" sqref="P259:Y259" xr:uid="{C41BA2C7-C4EE-40FC-B0CC-A69B27E53309}"/>
    <dataValidation type="list" imeMode="halfAlpha" allowBlank="1" showInputMessage="1" showErrorMessage="1" error="リストから選択してください" sqref="N260:O260" xr:uid="{59D32FE6-42AC-4D45-BBA0-62B4F03858B8}">
      <formula1>"◎,○,　"</formula1>
    </dataValidation>
    <dataValidation errorStyle="warning" imeMode="hiragana" allowBlank="1" showInputMessage="1" showErrorMessage="1" sqref="P260:Y260" xr:uid="{8237C028-B363-4BD8-83A9-370AC755D639}"/>
    <dataValidation type="list" imeMode="halfAlpha" allowBlank="1" showInputMessage="1" showErrorMessage="1" error="リストから選択してください" sqref="N261:O261" xr:uid="{E0D63265-238B-4BE6-90F0-FD24CC5AEDBD}">
      <formula1>"◎,○,　"</formula1>
    </dataValidation>
    <dataValidation errorStyle="warning" imeMode="hiragana" allowBlank="1" showInputMessage="1" showErrorMessage="1" sqref="P261:Y261" xr:uid="{33F7A154-6DBF-4B21-A3D9-2D864CC81DAD}"/>
    <dataValidation type="list" imeMode="halfAlpha" allowBlank="1" showInputMessage="1" showErrorMessage="1" error="リストから選択してください" sqref="N262:O262" xr:uid="{4BC6B316-FC79-43E1-B4D3-E795E6FDE39B}">
      <formula1>"◎,○,　"</formula1>
    </dataValidation>
    <dataValidation errorStyle="warning" imeMode="hiragana" allowBlank="1" showInputMessage="1" showErrorMessage="1" sqref="P262:Y262" xr:uid="{0A42947C-C392-4986-B72F-D5AFFECB3878}"/>
    <dataValidation type="list" imeMode="halfAlpha" allowBlank="1" showInputMessage="1" showErrorMessage="1" error="リストから選択してください" sqref="N263:O263" xr:uid="{E9AC225B-1218-4B2E-9A24-A028844FACB5}">
      <formula1>"◎,○,　"</formula1>
    </dataValidation>
    <dataValidation errorStyle="warning" imeMode="hiragana" allowBlank="1" showInputMessage="1" showErrorMessage="1" sqref="P263:Y263" xr:uid="{E21F836D-E5DC-4B8C-A2F5-7A9AACB06579}"/>
    <dataValidation type="list" imeMode="halfAlpha" allowBlank="1" showInputMessage="1" showErrorMessage="1" error="リストから選択してください" sqref="N264:O264" xr:uid="{659D9BD0-04C5-4631-AA41-9F9CD80382AF}">
      <formula1>"◎,○,　"</formula1>
    </dataValidation>
    <dataValidation errorStyle="warning" imeMode="hiragana" allowBlank="1" showInputMessage="1" showErrorMessage="1" sqref="P264:Y264" xr:uid="{09BD7CDF-594E-48A9-B654-7F9C6DF7633C}"/>
    <dataValidation type="list" imeMode="halfAlpha" allowBlank="1" showInputMessage="1" showErrorMessage="1" error="リストから選択してください" sqref="N265:O265" xr:uid="{135B923E-62F1-4331-919D-E56BDB6F02FA}">
      <formula1>"◎,○,　"</formula1>
    </dataValidation>
    <dataValidation errorStyle="warning" imeMode="hiragana" allowBlank="1" showInputMessage="1" showErrorMessage="1" sqref="P265:Y265" xr:uid="{5AEA413B-46BC-4E88-9A0E-7FA480F6A7B7}"/>
    <dataValidation type="list" imeMode="halfAlpha" allowBlank="1" showInputMessage="1" showErrorMessage="1" error="リストから選択してください" sqref="N266:O266" xr:uid="{3C109602-BBBF-45D3-B4B7-B47A828021DE}">
      <formula1>"◎,○,　"</formula1>
    </dataValidation>
    <dataValidation errorStyle="warning" imeMode="hiragana" allowBlank="1" showInputMessage="1" showErrorMessage="1" sqref="P266:Y266" xr:uid="{16C7D65B-42A5-442E-819F-501EE0E5B23B}"/>
    <dataValidation type="list" imeMode="halfAlpha" allowBlank="1" showInputMessage="1" showErrorMessage="1" error="リストから選択してください" sqref="N267:O267" xr:uid="{19B592EF-9783-4BCE-A49A-95401F9C782E}">
      <formula1>"◎,○,　"</formula1>
    </dataValidation>
    <dataValidation errorStyle="warning" imeMode="hiragana" allowBlank="1" showInputMessage="1" showErrorMessage="1" sqref="P267:Y267" xr:uid="{578EBD44-E075-48FB-9DB0-0E1FC7E4A3BF}"/>
    <dataValidation type="list" imeMode="halfAlpha" allowBlank="1" showInputMessage="1" showErrorMessage="1" error="リストから選択してください" sqref="N268:O268" xr:uid="{708019AA-4562-46AA-9E93-463094A44836}">
      <formula1>"◎,○,　"</formula1>
    </dataValidation>
    <dataValidation errorStyle="warning" imeMode="hiragana" allowBlank="1" showInputMessage="1" showErrorMessage="1" sqref="P268:Y268" xr:uid="{0D0AAC48-B21B-4796-8496-01FD63675126}"/>
    <dataValidation type="list" imeMode="halfAlpha" allowBlank="1" showInputMessage="1" showErrorMessage="1" error="リストから選択してください" sqref="N269:O269" xr:uid="{7684D812-B029-48AE-9523-C6C68B3BBC89}">
      <formula1>"◎,○,　"</formula1>
    </dataValidation>
    <dataValidation errorStyle="warning" imeMode="hiragana" allowBlank="1" showInputMessage="1" showErrorMessage="1" sqref="P269:Y269" xr:uid="{1EBEF805-89DA-4C37-AB3D-E75C0D833D23}"/>
    <dataValidation type="list" imeMode="halfAlpha" allowBlank="1" showInputMessage="1" showErrorMessage="1" error="リストから選択してください" sqref="N270:O270" xr:uid="{4127BFEB-0CFF-40C5-AA29-164E40C93FC2}">
      <formula1>"◎,○,　"</formula1>
    </dataValidation>
    <dataValidation errorStyle="warning" imeMode="hiragana" allowBlank="1" showInputMessage="1" showErrorMessage="1" sqref="P270:Y270" xr:uid="{2E78FBE0-E4DF-41C0-AE1F-55981B033BE4}"/>
    <dataValidation type="list" imeMode="halfAlpha" allowBlank="1" showInputMessage="1" showErrorMessage="1" error="リストから選択してください" sqref="N271:O271" xr:uid="{201E94BC-ED80-4265-AD23-8B139E4C32A4}">
      <formula1>"◎,○,　"</formula1>
    </dataValidation>
    <dataValidation errorStyle="warning" imeMode="hiragana" allowBlank="1" showInputMessage="1" showErrorMessage="1" sqref="P271:Y271" xr:uid="{061707E8-E92B-4BE6-803C-6BFD55A6325F}"/>
    <dataValidation type="list" imeMode="halfAlpha" allowBlank="1" showInputMessage="1" showErrorMessage="1" error="リストから選択してください" sqref="N272:O272" xr:uid="{C1057343-EAF9-46CD-9ABA-323A990AF776}">
      <formula1>"◎,○,　"</formula1>
    </dataValidation>
    <dataValidation errorStyle="warning" imeMode="hiragana" allowBlank="1" showInputMessage="1" showErrorMessage="1" sqref="P272:Y272" xr:uid="{B745F4CB-3C97-47F1-B4F8-C5F2A6CF6FC3}"/>
    <dataValidation type="list" imeMode="halfAlpha" allowBlank="1" showInputMessage="1" showErrorMessage="1" error="リストから選択してください" sqref="N273:O273" xr:uid="{BDA13C9D-2CC4-4C04-A290-240A09D4D879}">
      <formula1>"◎,○,　"</formula1>
    </dataValidation>
    <dataValidation errorStyle="warning" imeMode="hiragana" allowBlank="1" showInputMessage="1" showErrorMessage="1" sqref="P273:Y273" xr:uid="{DE2A1B70-2C0E-470C-B52D-80E0FB66F553}"/>
    <dataValidation type="list" imeMode="halfAlpha" allowBlank="1" showInputMessage="1" showErrorMessage="1" error="リストから選択してください" sqref="N274:O274" xr:uid="{50CEDA92-04DD-4ADB-84F0-A74A2582A6B5}">
      <formula1>"◎,○,　"</formula1>
    </dataValidation>
    <dataValidation errorStyle="warning" imeMode="hiragana" allowBlank="1" showInputMessage="1" showErrorMessage="1" sqref="P274:Y274" xr:uid="{A1275708-373D-4C1F-8B4A-AC60D715BA8E}"/>
    <dataValidation type="list" imeMode="halfAlpha" allowBlank="1" showInputMessage="1" showErrorMessage="1" error="リストから選択してください" sqref="N275:O275" xr:uid="{9886D5D4-1B49-4661-9B4F-74D8A850618C}">
      <formula1>"◎,○,　"</formula1>
    </dataValidation>
    <dataValidation errorStyle="warning" imeMode="hiragana" allowBlank="1" showInputMessage="1" showErrorMessage="1" sqref="P275:Y275" xr:uid="{DCA3102A-B1E7-47E0-B42C-F56A6138055D}"/>
    <dataValidation type="list" imeMode="halfAlpha" allowBlank="1" showInputMessage="1" showErrorMessage="1" error="リストから選択してください" sqref="N276:O276" xr:uid="{274E4DBE-7055-43ED-BEF3-11A1797295A0}">
      <formula1>"◎,○,　"</formula1>
    </dataValidation>
    <dataValidation errorStyle="warning" imeMode="hiragana" allowBlank="1" showInputMessage="1" showErrorMessage="1" sqref="P276:Y276" xr:uid="{F333762C-D8C6-468E-A392-39A532EFD697}"/>
    <dataValidation type="list" imeMode="halfAlpha" allowBlank="1" showInputMessage="1" showErrorMessage="1" error="リストから選択してください" sqref="N277:O277" xr:uid="{F122771B-0CAC-4A1F-9569-D7C56D6B4130}">
      <formula1>"◎,○,　"</formula1>
    </dataValidation>
    <dataValidation errorStyle="warning" imeMode="hiragana" allowBlank="1" showInputMessage="1" showErrorMessage="1" sqref="P277:Y277" xr:uid="{FAF6C0FD-1D11-4067-B3E0-F90918B6DAFC}"/>
    <dataValidation type="list" imeMode="halfAlpha" allowBlank="1" showInputMessage="1" showErrorMessage="1" error="リストから選択してください" sqref="N278:O278" xr:uid="{37A40AA3-8700-40C1-8498-9FB179C7C781}">
      <formula1>"◎,○,　"</formula1>
    </dataValidation>
    <dataValidation errorStyle="warning" imeMode="hiragana" allowBlank="1" showInputMessage="1" showErrorMessage="1" sqref="P278:Y278" xr:uid="{14EEE3FF-A395-440B-B3BD-AE25F96C7986}"/>
    <dataValidation type="list" imeMode="halfAlpha" allowBlank="1" showInputMessage="1" showErrorMessage="1" error="リストから選択してください" sqref="N279:O279" xr:uid="{D07A3EB4-AF71-49C7-98CF-8077B5ECE2BB}">
      <formula1>"◎,○,　"</formula1>
    </dataValidation>
    <dataValidation errorStyle="warning" imeMode="hiragana" allowBlank="1" showInputMessage="1" showErrorMessage="1" sqref="P279:Y279" xr:uid="{7E7FB2DF-873B-4072-B232-86D4B3778773}"/>
    <dataValidation type="list" imeMode="halfAlpha" allowBlank="1" showInputMessage="1" showErrorMessage="1" error="リストから選択してください" sqref="N280:O280" xr:uid="{3485F911-F91D-4ADA-8902-676D6A321903}">
      <formula1>"◎,○,　"</formula1>
    </dataValidation>
    <dataValidation errorStyle="warning" imeMode="hiragana" allowBlank="1" showInputMessage="1" showErrorMessage="1" sqref="P280:Y280" xr:uid="{51103409-6529-4D83-AEE3-3A7B106779DA}"/>
    <dataValidation type="list" imeMode="halfAlpha" allowBlank="1" showInputMessage="1" showErrorMessage="1" error="リストから選択してください" sqref="N281:O281" xr:uid="{C9EFF629-A970-476F-B469-19EABF3EE95B}">
      <formula1>"◎,○,　"</formula1>
    </dataValidation>
    <dataValidation errorStyle="warning" imeMode="hiragana" allowBlank="1" showInputMessage="1" showErrorMessage="1" sqref="P281:Y281" xr:uid="{1A73D6A8-65B8-4681-A5C4-E86733FBE9F6}"/>
    <dataValidation type="list" imeMode="halfAlpha" allowBlank="1" showInputMessage="1" showErrorMessage="1" error="リストから選択してください" sqref="N282:O282" xr:uid="{6CB97A54-AE96-4F02-B10B-EC3EAAE81B25}">
      <formula1>"◎,○,　"</formula1>
    </dataValidation>
    <dataValidation errorStyle="warning" imeMode="hiragana" allowBlank="1" showInputMessage="1" showErrorMessage="1" sqref="P282:Y282" xr:uid="{60F9F4AD-D89A-45A2-9B59-BC8FBA1E90C1}"/>
    <dataValidation type="list" imeMode="halfAlpha" allowBlank="1" showInputMessage="1" showErrorMessage="1" error="リストから選択してください" sqref="N283:O283" xr:uid="{83CFFFF7-C293-4DCB-B20D-85CE8882FF28}">
      <formula1>"◎,○,　"</formula1>
    </dataValidation>
    <dataValidation errorStyle="warning" imeMode="hiragana" allowBlank="1" showInputMessage="1" showErrorMessage="1" sqref="P283:Y283" xr:uid="{48DD1796-E0A1-456C-B2D4-56B7F0A12AA1}"/>
    <dataValidation type="list" imeMode="halfAlpha" allowBlank="1" showInputMessage="1" showErrorMessage="1" error="リストから選択してください" sqref="N284:O284" xr:uid="{629F3BE9-9F34-4DF1-B408-51811DA977F4}">
      <formula1>"◎,○,　"</formula1>
    </dataValidation>
    <dataValidation errorStyle="warning" imeMode="hiragana" allowBlank="1" showInputMessage="1" showErrorMessage="1" sqref="P284:Y284" xr:uid="{06908AD4-B531-4D70-ACCC-60F3EC03E172}"/>
    <dataValidation type="list" imeMode="halfAlpha" allowBlank="1" showInputMessage="1" showErrorMessage="1" error="リストから選択してください" sqref="N285:O285" xr:uid="{53DE8C59-B8E9-4738-985E-113EBFFAAC85}">
      <formula1>"◎,○,　"</formula1>
    </dataValidation>
    <dataValidation errorStyle="warning" imeMode="hiragana" allowBlank="1" showInputMessage="1" showErrorMessage="1" sqref="P285:Y285" xr:uid="{07300658-953E-4BE2-A0F0-BD484313393C}"/>
    <dataValidation type="list" imeMode="halfAlpha" allowBlank="1" showInputMessage="1" showErrorMessage="1" error="リストから選択してください" sqref="N286:O286" xr:uid="{4EB5BA5F-7284-4C0E-8D88-FA2B9272D89B}">
      <formula1>"◎,○,　"</formula1>
    </dataValidation>
    <dataValidation errorStyle="warning" imeMode="hiragana" allowBlank="1" showInputMessage="1" showErrorMessage="1" sqref="P286:Y286" xr:uid="{CB2F1099-34EE-4C1F-9E6E-85EB306EC757}"/>
    <dataValidation type="list" imeMode="halfAlpha" allowBlank="1" showInputMessage="1" showErrorMessage="1" error="リストから選択してください" sqref="N287:O287" xr:uid="{CAE2FCA9-89B5-4A41-BE04-FF458B2817BB}">
      <formula1>"◎,○,　"</formula1>
    </dataValidation>
    <dataValidation errorStyle="warning" imeMode="hiragana" allowBlank="1" showInputMessage="1" showErrorMessage="1" sqref="P287:Y287" xr:uid="{1A0F0D49-3FC0-4BA1-9C9B-236C59D2FDAA}"/>
    <dataValidation type="list" imeMode="halfAlpha" allowBlank="1" showInputMessage="1" showErrorMessage="1" error="リストから選択してください" sqref="N288:O288" xr:uid="{48317D5D-E469-4661-96CB-FE873081246C}">
      <formula1>"◎,○,　"</formula1>
    </dataValidation>
    <dataValidation errorStyle="warning" imeMode="hiragana" allowBlank="1" showInputMessage="1" showErrorMessage="1" sqref="P288:Y288" xr:uid="{9F059A05-4662-4B26-AAD3-BBAA72B6F1B0}"/>
    <dataValidation type="list" imeMode="halfAlpha" allowBlank="1" showInputMessage="1" showErrorMessage="1" error="リストから選択してください" sqref="N289:O289" xr:uid="{986974C6-5F8C-45F9-B28C-9AA4CECA7476}">
      <formula1>"◎,○,　"</formula1>
    </dataValidation>
    <dataValidation errorStyle="warning" imeMode="hiragana" allowBlank="1" showInputMessage="1" showErrorMessage="1" sqref="P289:Y289" xr:uid="{16765B25-391A-4564-B7FD-442A9E54543A}"/>
    <dataValidation type="list" imeMode="halfAlpha" allowBlank="1" showInputMessage="1" showErrorMessage="1" error="リストから選択してください" sqref="N290:O290" xr:uid="{D829AFC4-D875-4635-9013-3BCEE9881D5D}">
      <formula1>"◎,○,　"</formula1>
    </dataValidation>
    <dataValidation errorStyle="warning" imeMode="hiragana" allowBlank="1" showInputMessage="1" showErrorMessage="1" sqref="P290:Y290" xr:uid="{B4F45F28-A003-447B-9D50-6A2C4F125A5B}"/>
    <dataValidation type="list" imeMode="halfAlpha" allowBlank="1" showInputMessage="1" showErrorMessage="1" error="リストから選択してください" sqref="N291:O291" xr:uid="{8CB8F9EB-B87A-493C-BA31-0DF337ACD352}">
      <formula1>"◎,○,　"</formula1>
    </dataValidation>
    <dataValidation errorStyle="warning" imeMode="hiragana" allowBlank="1" showInputMessage="1" showErrorMessage="1" sqref="P291:Y291" xr:uid="{0641E8C2-5D30-48BF-AE9E-FFF1482CF579}"/>
    <dataValidation type="list" imeMode="halfAlpha" allowBlank="1" showInputMessage="1" showErrorMessage="1" error="リストから選択してください" sqref="N292:O292" xr:uid="{56EB1019-C4C0-43C2-8863-387543ECB25F}">
      <formula1>"◎,○,　"</formula1>
    </dataValidation>
    <dataValidation errorStyle="warning" imeMode="hiragana" allowBlank="1" showInputMessage="1" showErrorMessage="1" sqref="P292:Y292" xr:uid="{7A408A18-5925-4E18-9476-DB0DB4D586C7}"/>
    <dataValidation type="list" imeMode="halfAlpha" allowBlank="1" showInputMessage="1" showErrorMessage="1" error="リストから選択してください" sqref="N293:O293" xr:uid="{BEC0A02B-8031-49D9-9F73-E0992DAE199D}">
      <formula1>"◎,○,　"</formula1>
    </dataValidation>
    <dataValidation errorStyle="warning" imeMode="hiragana" allowBlank="1" showInputMessage="1" showErrorMessage="1" sqref="P293:Y293" xr:uid="{A0F6291C-5CFC-4ECD-BF20-FA579060974F}"/>
    <dataValidation type="list" imeMode="halfAlpha" allowBlank="1" showInputMessage="1" showErrorMessage="1" error="リストから選択してください" sqref="N294:O294" xr:uid="{CFA10D70-731B-4AA9-BE6D-AFA2B1CB6A6B}">
      <formula1>"◎,○,　"</formula1>
    </dataValidation>
    <dataValidation errorStyle="warning" imeMode="hiragana" allowBlank="1" showInputMessage="1" showErrorMessage="1" sqref="P294:Y294" xr:uid="{9C78AB36-8A36-4483-AEFD-3CEC9B49A613}"/>
    <dataValidation type="list" imeMode="halfAlpha" allowBlank="1" showInputMessage="1" showErrorMessage="1" error="リストから選択してください" sqref="N295:O295" xr:uid="{B22AC6E1-78EF-4F68-825F-5B0DDFF1478E}">
      <formula1>"◎,○,　"</formula1>
    </dataValidation>
    <dataValidation errorStyle="warning" imeMode="hiragana" allowBlank="1" showInputMessage="1" showErrorMessage="1" sqref="P295:Y295" xr:uid="{55D26A5B-DC4A-43EC-90EC-334293D295BD}"/>
    <dataValidation type="list" imeMode="halfAlpha" allowBlank="1" showInputMessage="1" showErrorMessage="1" error="リストから選択してください" sqref="N296:O296" xr:uid="{B578381F-D74D-49C9-8498-2FEB01FD818C}">
      <formula1>"◎,○,　"</formula1>
    </dataValidation>
    <dataValidation errorStyle="warning" imeMode="hiragana" allowBlank="1" showInputMessage="1" showErrorMessage="1" sqref="P296:Y296" xr:uid="{C62D8E3C-8096-4090-8D89-72907F07DB64}"/>
    <dataValidation type="list" imeMode="halfAlpha" allowBlank="1" showInputMessage="1" showErrorMessage="1" error="リストから選択してください" sqref="N297:O297" xr:uid="{4F1AE531-9E7C-4627-9267-63ADAC6E961C}">
      <formula1>"◎,○,　"</formula1>
    </dataValidation>
    <dataValidation errorStyle="warning" imeMode="hiragana" allowBlank="1" showInputMessage="1" showErrorMessage="1" sqref="P297:Y297" xr:uid="{03E874F5-F6D8-490F-8527-50565ABADFBB}"/>
    <dataValidation type="list" imeMode="halfAlpha" allowBlank="1" showInputMessage="1" showErrorMessage="1" error="リストから選択してください" sqref="N298:O298" xr:uid="{6B847884-7DCF-4753-828A-2E026C24B6DE}">
      <formula1>"◎,○,　"</formula1>
    </dataValidation>
    <dataValidation errorStyle="warning" imeMode="hiragana" allowBlank="1" showInputMessage="1" showErrorMessage="1" sqref="P298:Y298" xr:uid="{A620A9DE-E511-418B-80F5-FF290C61A8E3}"/>
    <dataValidation type="list" imeMode="halfAlpha" allowBlank="1" showInputMessage="1" showErrorMessage="1" error="リストから選択してください" sqref="N299:O299" xr:uid="{FC152E56-0624-4E6E-AD6E-4688A6591641}">
      <formula1>"◎,○,　"</formula1>
    </dataValidation>
    <dataValidation errorStyle="warning" imeMode="hiragana" allowBlank="1" showInputMessage="1" showErrorMessage="1" sqref="P299:Y299" xr:uid="{10764647-D628-407E-B8A9-7964279CF3C8}"/>
    <dataValidation type="list" imeMode="halfAlpha" allowBlank="1" showInputMessage="1" showErrorMessage="1" error="リストから選択してください" sqref="N300:O300" xr:uid="{0914D819-9E64-4C18-931E-186197C8B7E3}">
      <formula1>"◎,○,　"</formula1>
    </dataValidation>
    <dataValidation errorStyle="warning" imeMode="hiragana" allowBlank="1" showInputMessage="1" showErrorMessage="1" sqref="P300:Y300" xr:uid="{23A4F80F-A84C-4285-9482-FDD41538ACE4}"/>
    <dataValidation type="list" imeMode="halfAlpha" allowBlank="1" showInputMessage="1" showErrorMessage="1" error="リストから選択してください" sqref="N301:O301" xr:uid="{7C93AE29-9C47-4CA7-A7E3-E3D11D517084}">
      <formula1>"◎,○,　"</formula1>
    </dataValidation>
    <dataValidation errorStyle="warning" imeMode="hiragana" allowBlank="1" showInputMessage="1" showErrorMessage="1" sqref="P301:Y301" xr:uid="{E6B4C5D3-D4B7-41C6-81FF-7940E3E5B74A}"/>
    <dataValidation type="list" imeMode="halfAlpha" allowBlank="1" showInputMessage="1" showErrorMessage="1" error="リストから選択してください" sqref="N302:O302" xr:uid="{AFBD8944-BF87-4E81-9E8E-0846964252AF}">
      <formula1>"◎,○,　"</formula1>
    </dataValidation>
    <dataValidation errorStyle="warning" imeMode="hiragana" allowBlank="1" showInputMessage="1" showErrorMessage="1" sqref="P302:Y302" xr:uid="{77B07F5D-EDDB-4ECB-8DDC-F44475C423EF}"/>
    <dataValidation type="list" imeMode="halfAlpha" allowBlank="1" showInputMessage="1" showErrorMessage="1" error="リストから選択してください" sqref="N303:O303" xr:uid="{E09E966B-1B23-44C2-AEF2-D454DFCEC66F}">
      <formula1>"◎,○,　"</formula1>
    </dataValidation>
    <dataValidation errorStyle="warning" imeMode="hiragana" allowBlank="1" showInputMessage="1" showErrorMessage="1" sqref="P303:Y303" xr:uid="{C3E401FA-A113-47DD-9ABB-7C2773C90D92}"/>
    <dataValidation type="list" imeMode="halfAlpha" allowBlank="1" showInputMessage="1" showErrorMessage="1" error="リストから選択してください" sqref="N304:O304" xr:uid="{099F114C-52C7-4E00-B62C-5381EA902C5D}">
      <formula1>"◎,○,　"</formula1>
    </dataValidation>
    <dataValidation errorStyle="warning" imeMode="hiragana" allowBlank="1" showInputMessage="1" showErrorMessage="1" sqref="P304:Y304" xr:uid="{BD990BEE-0DEE-4A78-A969-30FD59174A57}"/>
    <dataValidation type="list" imeMode="halfAlpha" allowBlank="1" showInputMessage="1" showErrorMessage="1" error="リストから選択してください" sqref="N305:O305" xr:uid="{BFD2CBB8-A7A6-4587-91BD-90C9CF729D50}">
      <formula1>"◎,○,　"</formula1>
    </dataValidation>
    <dataValidation errorStyle="warning" imeMode="hiragana" allowBlank="1" showInputMessage="1" showErrorMessage="1" sqref="P305:Y305" xr:uid="{C48F9352-35D8-4B24-9F90-1E17BEBC4919}"/>
    <dataValidation type="list" imeMode="halfAlpha" allowBlank="1" showInputMessage="1" showErrorMessage="1" error="リストから選択してください" sqref="N306:O306" xr:uid="{C0706E29-49FB-446F-9D1E-C3F2C16769E9}">
      <formula1>"◎,○,　"</formula1>
    </dataValidation>
    <dataValidation errorStyle="warning" imeMode="hiragana" allowBlank="1" showInputMessage="1" showErrorMessage="1" sqref="P306:Y306" xr:uid="{409230B8-B4E8-4FCB-AC9B-046FB750A528}"/>
    <dataValidation type="list" imeMode="halfAlpha" allowBlank="1" showInputMessage="1" showErrorMessage="1" error="リストから選択してください" sqref="N307:O307" xr:uid="{FBD57F4E-44A3-49D9-AB5D-4BE01956BD1E}">
      <formula1>"◎,○,　"</formula1>
    </dataValidation>
    <dataValidation errorStyle="warning" imeMode="hiragana" allowBlank="1" showInputMessage="1" showErrorMessage="1" sqref="P307:Y307" xr:uid="{F7B5C173-BD28-4B49-89A5-43A27A78188C}"/>
    <dataValidation type="list" imeMode="halfAlpha" allowBlank="1" showInputMessage="1" showErrorMessage="1" error="リストから選択してください" sqref="N308:O308" xr:uid="{75F40599-BDB8-424D-B879-3B2757074248}">
      <formula1>"◎,○,　"</formula1>
    </dataValidation>
    <dataValidation errorStyle="warning" imeMode="hiragana" allowBlank="1" showInputMessage="1" showErrorMessage="1" sqref="P308:Y308" xr:uid="{C4932AC7-A342-4841-A224-053D1E94026D}"/>
  </dataValidations>
  <pageMargins left="0.19685039370078741" right="0.19685039370078741" top="0.39370078740157483" bottom="0.19685039370078741" header="0.19685039370078741" footer="0.19685039370078741"/>
  <pageSetup paperSize="9" scale="67"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RowHeight="13.5" x14ac:dyDescent="0.15"/>
  <cols>
    <col min="1" max="16384" width="9" style="105"/>
  </cols>
  <sheetData>
    <row r="1" spans="1:1" x14ac:dyDescent="0.15">
      <c r="A1" s="105"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05" t="str">
        <f>"@神奈川県@和歌山県@鹿児島県@"</f>
        <v>@神奈川県@和歌山県@鹿児島県@</v>
      </c>
    </row>
    <row r="3" spans="1:1" x14ac:dyDescent="0.15">
      <c r="A3" s="105" t="s">
        <v>176</v>
      </c>
    </row>
    <row r="4" spans="1:1" x14ac:dyDescent="0.15">
      <c r="A4" s="105" t="s">
        <v>177</v>
      </c>
    </row>
  </sheetData>
  <sheetProtection algorithmName="SHA-512" hashValue="CxZ6G+wAKN9k3wAboOW4FZMCB0LeHnQKkEiL5KVmQNpgit+iWkfdeUizlErKqLl67lAV4u6KkbTAvz7At5BDkQ==" saltValue="IQoKZeEYonuPe6Z94kr8mg==" spinCount="100000" sheet="1" objects="1" scenarios="1"/>
  <phoneticPr fontId="5"/>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2022-04-13T02:24:35Z</cp:lastPrinted>
  <dcterms:created xsi:type="dcterms:W3CDTF">2018-07-20T07:50:20Z</dcterms:created>
  <dcterms:modified xsi:type="dcterms:W3CDTF">2018-07-20T07:50:20Z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