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6\03_県へ回答\"/>
    </mc:Choice>
  </mc:AlternateContent>
  <workbookProtection workbookAlgorithmName="SHA-512" workbookHashValue="cFh7XmYsE4tZ8ukYPyyIqoQmG8RSSg9g2eYa1m9KHkz3fy7AA4/ylPf0gY27NpORUVSEIhZp51Aw4DyLKd32bA==" workbookSaltValue="tcJrqbDPUr66GyuU73LyAQ==" workbookSpinCount="100000" lockStructure="1"/>
  <bookViews>
    <workbookView xWindow="0" yWindow="0" windowWidth="28800" windowHeight="10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<sst xmlns="http://schemas.openxmlformats.org/spreadsheetml/2006/main" count="228" uniqueCount="113">
  <si>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</si>
  <si>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</si>
  <si>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</si>
  <si>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</si>
  <si>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</si>
  <si>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</si>
  <si>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</si>
  <si>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</si>
  <si>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</si>
  <si>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</si>
  <si>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</si>
  <si>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</si>
  <si>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</si>
  <si>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</si>
  <si>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</si>
  <si>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</si>
  <si>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</si>
  <si>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</si>
  <si>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</si>
  <si>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</si>
  <si>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</si>
  <si>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</si>
  <si>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</si>
  <si>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</si>
  <si>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</si>
  <si>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</si>
  <si>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</si>
  <si>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</si>
  <si>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</si>
  <si>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</si>
  <si>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</si>
  <si>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</si>
  <si>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</si>
  <si>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</si>
  <si>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</si>
  <si>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</si>
  <si>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</si>
  <si>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</si>
  <si>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</si>
  <si>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</si>
  <si>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</si>
  <si>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</si>
  <si>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</si>
  <si>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</si>
  <si>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</si>
  <si>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</si>
  <si>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</si>
  <si>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</si>
  <si>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</si>
  <si>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</si>
  <si>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</si>
  <si>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</si>
  <si>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</si>
  <si>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</si>
  <si>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</si>
  <si>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</si>
  <si>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</si>
  <si>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</si>
  <si>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</si>
  <si>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</si>
  <si>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</si>
  <si>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</si>
  <si>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</si>
  <si>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</si>
  <si>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</si>
  <si>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</si>
  <si>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</si>
  <si>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</si>
  <si>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</si>
  <si>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</si>
  <si>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</si>
  <si>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</si>
  <si>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</si>
  <si>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</si>
  <si>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</si>
  <si>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</si>
  <si>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</si>
  <si>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</si>
  <si>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</si>
  <si>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</si>
  <si>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</si>
  <si>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</si>
  <si>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</si>
  <si>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</si>
  <si>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</si>
  <si>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</si>
  <si>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</si>
  <si>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</si>
  <si>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</si>
  <si>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</si>
  <si>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</si>
  <si>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</si>
  <si>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</si>
  <si>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</si>
  <si>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</si>
  <si>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</si>
  <si>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</si>
  <si>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</si>
  <si>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</si>
  <si>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</si>
  <si>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</si>
  <si>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</si>
  <si>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</si>
  <si>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</si>
  <si>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</si>
  <si>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</si>
  <si>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</si>
  <si>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</si>
  <si>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</si>
  <si>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</si>
  <si>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①収益で費用をどれほど賄えているかを示す指標。令和5年4月からの水道用水供給単価の改定に伴う受水費の増加等により、令和5年度において初の赤字決算となった。
②累積欠損は生じていない。
③100％を超え短期的な債務に対する支払能力は備えている。
④配水池の新規築造や大規模な管路更新に伴い、企業債残高が増加している。
⑤受水費等費用増加に伴う給水原価の上昇により、料金回収率は100％を下回り、さらに水道料金減免を実施したことによる供給単価の減少の影響で、類団平均値を大きく下回る結果となった。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⑧総配水量に対する総有収水量を示し、類似団体平均値よりも高い有収率を維持しているが、管路の老朽化が進んでいるため、より一層、漏水調査や修繕を行い、さらなる向上に努める。
</t>
    <rPh sb="23" eb="25">
      <t>レイワ</t>
    </rPh>
    <rPh sb="32" eb="34">
      <t>スイドウ</t>
    </rPh>
    <rPh sb="52" eb="53">
      <t>トウ</t>
    </rPh>
    <rPh sb="57" eb="59">
      <t>レイワ</t>
    </rPh>
    <rPh sb="60" eb="62">
      <t>ネンド</t>
    </rPh>
    <rPh sb="66" eb="67">
      <t>ハツ</t>
    </rPh>
    <rPh sb="68" eb="70">
      <t>アカジ</t>
    </rPh>
    <rPh sb="70" eb="72">
      <t>ケッサン</t>
    </rPh>
    <rPh sb="172" eb="173">
      <t>トモナ</t>
    </rPh>
    <rPh sb="179" eb="181">
      <t>ジョウショウ</t>
    </rPh>
    <rPh sb="224" eb="226">
      <t>ゲンショウ</t>
    </rPh>
    <rPh sb="227" eb="229">
      <t>エイキョウ</t>
    </rPh>
    <rPh sb="233" eb="236">
      <t>ヘイキンチ</t>
    </rPh>
    <rPh sb="237" eb="238">
      <t>オオ</t>
    </rPh>
    <rPh sb="240" eb="242">
      <t>シタマワ</t>
    </rPh>
    <rPh sb="243" eb="245">
      <t>ケッカ</t>
    </rPh>
    <phoneticPr fontId="4"/>
  </si>
  <si>
    <t xml:space="preserve">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③繰越工事の影響により、年度ごとに事業量の増減があるが、類団平均は上回る管路更新を行えている。
</t>
    <phoneticPr fontId="4"/>
  </si>
  <si>
    <t>　令和5年度の経営は、収益的収支において、給水収益の減少、受水費及び減価償却費等の増加により、赤字決算となったが、欠損金はなく十分耐え得るだけの現金等もあるため、経営についても問題なく行える。
　今後も将来的な給水人口の減少による有収水量の減や、老朽化した施設の更新事業による経営健全性の悪化が懸念され、引き続き厳しい状況が予想される。
　施設のダウンサイジングや事業費の平準化等を行い、計画的に企業債を活用をしながら、より一層の経費削減に努めていく必要がある。</t>
    <rPh sb="1" eb="3">
      <t>レイワ</t>
    </rPh>
    <rPh sb="4" eb="6">
      <t>ネンド</t>
    </rPh>
    <rPh sb="7" eb="9">
      <t>ケイエイ</t>
    </rPh>
    <rPh sb="11" eb="13">
      <t>シュウエキ</t>
    </rPh>
    <rPh sb="13" eb="14">
      <t>テキ</t>
    </rPh>
    <rPh sb="14" eb="16">
      <t>シュウシ</t>
    </rPh>
    <rPh sb="21" eb="23">
      <t>キュウスイ</t>
    </rPh>
    <rPh sb="23" eb="25">
      <t>シュウエキ</t>
    </rPh>
    <rPh sb="26" eb="28">
      <t>ゲンショウ</t>
    </rPh>
    <rPh sb="29" eb="32">
      <t>ジュスイヒ</t>
    </rPh>
    <rPh sb="32" eb="33">
      <t>オヨ</t>
    </rPh>
    <rPh sb="34" eb="36">
      <t>ゲンカ</t>
    </rPh>
    <rPh sb="36" eb="39">
      <t>ショウキャクヒ</t>
    </rPh>
    <rPh sb="39" eb="40">
      <t>トウ</t>
    </rPh>
    <rPh sb="41" eb="43">
      <t>ゾウカ</t>
    </rPh>
    <rPh sb="47" eb="49">
      <t>アカジ</t>
    </rPh>
    <rPh sb="49" eb="51">
      <t>ケッサン</t>
    </rPh>
    <rPh sb="99" eb="101">
      <t>コンゴ</t>
    </rPh>
    <rPh sb="153" eb="154">
      <t>ヒ</t>
    </rPh>
    <rPh sb="155" eb="156">
      <t>ツヅ</t>
    </rPh>
    <rPh sb="157" eb="158">
      <t>キビ</t>
    </rPh>
    <rPh sb="160" eb="162">
      <t>ジョウキョウ</t>
    </rPh>
    <rPh sb="163" eb="165">
      <t>ヨソウ</t>
    </rPh>
    <rPh sb="214" eb="216">
      <t>イッソウ</t>
    </rPh>
    <rPh sb="217" eb="219">
      <t>ケイヒ</t>
    </rPh>
    <rPh sb="219" eb="221">
      <t>サクゲン</t>
    </rPh>
    <rPh sb="222" eb="223">
      <t>ツト</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</si>
</sst>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1.21</c:v>
                </c:pt>
                <c:pt idx="1">
                  <c:v>0.92</c:v>
                </c:pt>
                <c:pt idx="2">
                  <c:v>0.61</c:v>
                </c:pt>
                <c:pt idx="3">
                  <c:v>2</c:v>
                </c:pt>
                <c:pt idx="4">
                  <c:v>1.08</c:v>
                </c:pt>
              </c:numCache>
            </c:numRef>
          </c:val>
          <c:extLst>
            <c:ext xmlns:c16="http://schemas.microsoft.com/office/drawing/2014/chart" uri="{C3380CC4-5D6E-409C-BE32-E72D297353CC}">
              <c16:uniqueId val="{00000000-E771-43E5-8985-3D7CADEA76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E771-43E5-8985-3D7CADEA76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82.82</c:v>
                </c:pt>
                <c:pt idx="1">
                  <c:v>79.16</c:v>
                </c:pt>
                <c:pt idx="2">
                  <c:v>79.95</c:v>
                </c:pt>
                <c:pt idx="3">
                  <c:v>81.19</c:v>
                </c:pt>
                <c:pt idx="4">
                  <c:v>80.819999999999993</c:v>
                </c:pt>
              </c:numCache>
            </c:numRef>
          </c:val>
          <c:extLst>
            <c:ext xmlns:c16="http://schemas.microsoft.com/office/drawing/2014/chart" uri="{C3380CC4-5D6E-409C-BE32-E72D297353CC}">
              <c16:uniqueId val="{00000000-8715-4B29-9A48-2ACF510700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715-4B29-9A48-2ACF510700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91.88</c:v>
                </c:pt>
                <c:pt idx="1">
                  <c:v>92.04</c:v>
                </c:pt>
                <c:pt idx="2">
                  <c:v>91.09</c:v>
                </c:pt>
                <c:pt idx="3">
                  <c:v>88.62</c:v>
                </c:pt>
                <c:pt idx="4">
                  <c:v>88.2</c:v>
                </c:pt>
              </c:numCache>
            </c:numRef>
          </c:val>
          <c:extLst>
            <c:ext xmlns:c16="http://schemas.microsoft.com/office/drawing/2014/chart" uri="{C3380CC4-5D6E-409C-BE32-E72D297353CC}">
              <c16:uniqueId val="{00000000-59A8-4D4E-8069-346C7DD561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9A8-4D4E-8069-346C7DD561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113.6</c:v>
                </c:pt>
                <c:pt idx="1">
                  <c:v>110.13</c:v>
                </c:pt>
                <c:pt idx="2">
                  <c:v>106.46</c:v>
                </c:pt>
                <c:pt idx="3">
                  <c:v>106.14</c:v>
                </c:pt>
                <c:pt idx="4">
                  <c:v>97.57</c:v>
                </c:pt>
              </c:numCache>
            </c:numRef>
          </c:val>
          <c:extLst>
            <c:ext xmlns:c16="http://schemas.microsoft.com/office/drawing/2014/chart" uri="{C3380CC4-5D6E-409C-BE32-E72D297353CC}">
              <c16:uniqueId val="{00000000-AEA4-414E-AF52-B5A7B89632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EA4-414E-AF52-B5A7B89632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46.07</c:v>
                </c:pt>
                <c:pt idx="1">
                  <c:v>47</c:v>
                </c:pt>
                <c:pt idx="2">
                  <c:v>46.05</c:v>
                </c:pt>
                <c:pt idx="3">
                  <c:v>42.08</c:v>
                </c:pt>
                <c:pt idx="4">
                  <c:v>42.83</c:v>
                </c:pt>
              </c:numCache>
            </c:numRef>
          </c:val>
          <c:extLst>
            <c:ext xmlns:c16="http://schemas.microsoft.com/office/drawing/2014/chart" uri="{C3380CC4-5D6E-409C-BE32-E72D297353CC}">
              <c16:uniqueId val="{00000000-7B0B-4F40-9D8D-D2C80376F5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B0B-4F40-9D8D-D2C80376F5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27.69</c:v>
                </c:pt>
                <c:pt idx="1">
                  <c:v>29.86</c:v>
                </c:pt>
                <c:pt idx="2">
                  <c:v>31</c:v>
                </c:pt>
                <c:pt idx="3">
                  <c:v>29.84</c:v>
                </c:pt>
                <c:pt idx="4">
                  <c:v>34.47</c:v>
                </c:pt>
              </c:numCache>
            </c:numRef>
          </c:val>
          <c:extLst>
            <c:ext xmlns:c16="http://schemas.microsoft.com/office/drawing/2014/chart" uri="{C3380CC4-5D6E-409C-BE32-E72D297353CC}">
              <c16:uniqueId val="{00000000-74DE-4809-9379-FE9CDC5B2C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74DE-4809-9379-FE9CDC5B2C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06-44AB-AABA-380500DA85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406-44AB-AABA-380500DA85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640.65</c:v>
                </c:pt>
                <c:pt idx="1">
                  <c:v>488.7</c:v>
                </c:pt>
                <c:pt idx="2">
                  <c:v>827.25</c:v>
                </c:pt>
                <c:pt idx="3">
                  <c:v>333.3</c:v>
                </c:pt>
                <c:pt idx="4">
                  <c:v>930.13</c:v>
                </c:pt>
              </c:numCache>
            </c:numRef>
          </c:val>
          <c:extLst>
            <c:ext xmlns:c16="http://schemas.microsoft.com/office/drawing/2014/chart" uri="{C3380CC4-5D6E-409C-BE32-E72D297353CC}">
              <c16:uniqueId val="{00000000-619D-4189-BF7B-A8583314BC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19D-4189-BF7B-A8583314BC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8.2100000000000009</c:v>
                </c:pt>
                <c:pt idx="1">
                  <c:v>30.41</c:v>
                </c:pt>
                <c:pt idx="2">
                  <c:v>28.74</c:v>
                </c:pt>
                <c:pt idx="3">
                  <c:v>116</c:v>
                </c:pt>
                <c:pt idx="4">
                  <c:v>123.01</c:v>
                </c:pt>
              </c:numCache>
            </c:numRef>
          </c:val>
          <c:extLst>
            <c:ext xmlns:c16="http://schemas.microsoft.com/office/drawing/2014/chart" uri="{C3380CC4-5D6E-409C-BE32-E72D297353CC}">
              <c16:uniqueId val="{00000000-6E82-4364-8439-4FABA30B68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E82-4364-8439-4FABA30B68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111.61</c:v>
                </c:pt>
                <c:pt idx="1">
                  <c:v>107.8</c:v>
                </c:pt>
                <c:pt idx="2">
                  <c:v>103.87</c:v>
                </c:pt>
                <c:pt idx="3">
                  <c:v>103.42</c:v>
                </c:pt>
                <c:pt idx="4">
                  <c:v>87.32</c:v>
                </c:pt>
              </c:numCache>
            </c:numRef>
          </c:val>
          <c:extLst>
            <c:ext xmlns:c16="http://schemas.microsoft.com/office/drawing/2014/chart" uri="{C3380CC4-5D6E-409C-BE32-E72D297353CC}">
              <c16:uniqueId val="{00000000-2538-470B-BAC2-3605FDA438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538-470B-BAC2-3605FDA438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105.86</c:v>
                </c:pt>
                <c:pt idx="1">
                  <c:v>109.06</c:v>
                </c:pt>
                <c:pt idx="2">
                  <c:v>113.52</c:v>
                </c:pt>
                <c:pt idx="3">
                  <c:v>114.37</c:v>
                </c:pt>
                <c:pt idx="4">
                  <c:v>126.7</c:v>
                </c:pt>
              </c:numCache>
            </c:numRef>
          </c:val>
          <c:extLst>
            <c:ext xmlns:c16="http://schemas.microsoft.com/office/drawing/2014/chart" uri="{C3380CC4-5D6E-409C-BE32-E72D297353CC}">
              <c16:uniqueId val="{00000000-6F8D-4815-990B-52B8B6D6CE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F8D-4815-990B-52B8B6D6CE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H67" sqref="CH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岡山県　玉野市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52">
        <f>データ!$R$6</f>
        <v>54946</v>
      </c>
      <c r="AM8" s="52"/>
      <c r="AN8" s="52"/>
      <c r="AO8" s="52"/>
      <c r="AP8" s="52"/>
      <c r="AQ8" s="52"/>
      <c r="AR8" s="52"/>
      <c r="AS8" s="52"/>
      <c r="AT8" s="49">
        <f>データ!$S$6</f>
        <v>103.58</v>
      </c>
      <c r="AU8" s="50"/>
      <c r="AV8" s="50"/>
      <c r="AW8" s="50"/>
      <c r="AX8" s="50"/>
      <c r="AY8" s="50"/>
      <c r="AZ8" s="50"/>
      <c r="BA8" s="50"/>
      <c r="BB8" s="39">
        <f>データ!$T$6</f>
        <v>530.47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83.45</v>
      </c>
      <c r="J10" s="50"/>
      <c r="K10" s="50"/>
      <c r="L10" s="50"/>
      <c r="M10" s="50"/>
      <c r="N10" s="50"/>
      <c r="O10" s="51"/>
      <c r="P10" s="39">
        <f>データ!$P$6</f>
        <v>99.68</v>
      </c>
      <c r="Q10" s="39"/>
      <c r="R10" s="39"/>
      <c r="S10" s="39"/>
      <c r="T10" s="39"/>
      <c r="U10" s="39"/>
      <c r="V10" s="39"/>
      <c r="W10" s="52">
        <f>データ!$Q$6</f>
        <v>2178</v>
      </c>
      <c r="X10" s="52"/>
      <c r="Y10" s="52"/>
      <c r="Z10" s="52"/>
      <c r="AA10" s="52"/>
      <c r="AB10" s="52"/>
      <c r="AC10" s="52"/>
      <c r="AD10" s="2"/>
      <c r="AE10" s="2"/>
      <c r="AF10" s="2"/>
      <c r="AG10" s="2"/>
      <c r="AH10" s="2"/>
      <c r="AI10" s="2"/>
      <c r="AJ10" s="2"/>
      <c r="AK10" s="2"/>
      <c r="AL10" s="52">
        <f>データ!$U$6</f>
        <v>54452</v>
      </c>
      <c r="AM10" s="52"/>
      <c r="AN10" s="52"/>
      <c r="AO10" s="52"/>
      <c r="AP10" s="52"/>
      <c r="AQ10" s="52"/>
      <c r="AR10" s="52"/>
      <c r="AS10" s="52"/>
      <c r="AT10" s="49">
        <f>データ!$V$6</f>
        <v>103.43</v>
      </c>
      <c r="AU10" s="50"/>
      <c r="AV10" s="50"/>
      <c r="AW10" s="50"/>
      <c r="AX10" s="50"/>
      <c r="AY10" s="50"/>
      <c r="AZ10" s="50"/>
      <c r="BA10" s="50"/>
      <c r="BB10" s="39">
        <f>データ!$W$6</f>
        <v>526.46</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FgUxRDUSL9svN+pHl6ir1mvCuSrnOmxd/itCCdcmGkXKawXhWW0evs++P2eJzu7nH6a9sbw6xXXmBkAZDkQ7w==" saltValue="Jun1A9IXRVIFz+J0+9G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52</v>
      </c>
      <c r="B4" s="17"/>
      <c r="C4" s="17"/>
      <c r="D4" s="17"/>
      <c r="E4" s="17"/>
      <c r="F4" s="17"/>
      <c r="G4" s="17"/>
      <c r="H4" s="79"/>
      <c r="I4" s="80"/>
      <c r="J4" s="80"/>
      <c r="K4" s="80"/>
      <c r="L4" s="80"/>
      <c r="M4" s="80"/>
      <c r="N4" s="80"/>
      <c r="O4" s="80"/>
      <c r="P4" s="80"/>
      <c r="Q4" s="80"/>
      <c r="R4" s="80"/>
      <c r="S4" s="80"/>
      <c r="T4" s="80"/>
      <c r="U4" s="80"/>
      <c r="V4" s="80"/>
      <c r="W4" s="81"/>
      <c r="X4" s="75" t="s">
        <v>53</v>
      </c>
      <c r="Y4" s="75"/>
      <c r="Z4" s="75"/>
      <c r="AA4" s="75"/>
      <c r="AB4" s="75"/>
      <c r="AC4" s="75"/>
      <c r="AD4" s="75"/>
      <c r="AE4" s="75"/>
      <c r="AF4" s="75"/>
      <c r="AG4" s="75"/>
      <c r="AH4" s="75"/>
      <c r="AI4" s="75" t="s">
        <v>54</v>
      </c>
      <c r="AJ4" s="75"/>
      <c r="AK4" s="75"/>
      <c r="AL4" s="75"/>
      <c r="AM4" s="75"/>
      <c r="AN4" s="75"/>
      <c r="AO4" s="75"/>
      <c r="AP4" s="75"/>
      <c r="AQ4" s="75"/>
      <c r="AR4" s="75"/>
      <c r="AS4" s="75"/>
      <c r="AT4" s="75" t="s">
        <v>55</v>
      </c>
      <c r="AU4" s="75"/>
      <c r="AV4" s="75"/>
      <c r="AW4" s="75"/>
      <c r="AX4" s="75"/>
      <c r="AY4" s="75"/>
      <c r="AZ4" s="75"/>
      <c r="BA4" s="75"/>
      <c r="BB4" s="75"/>
      <c r="BC4" s="75"/>
      <c r="BD4" s="75"/>
      <c r="BE4" s="75" t="s">
        <v>56</v>
      </c>
      <c r="BF4" s="75"/>
      <c r="BG4" s="75"/>
      <c r="BH4" s="75"/>
      <c r="BI4" s="75"/>
      <c r="BJ4" s="75"/>
      <c r="BK4" s="75"/>
      <c r="BL4" s="75"/>
      <c r="BM4" s="75"/>
      <c r="BN4" s="75"/>
      <c r="BO4" s="75"/>
      <c r="BP4" s="75" t="s">
        <v>57</v>
      </c>
      <c r="BQ4" s="75"/>
      <c r="BR4" s="75"/>
      <c r="BS4" s="75"/>
      <c r="BT4" s="75"/>
      <c r="BU4" s="75"/>
      <c r="BV4" s="75"/>
      <c r="BW4" s="75"/>
      <c r="BX4" s="75"/>
      <c r="BY4" s="75"/>
      <c r="BZ4" s="75"/>
      <c r="CA4" s="75" t="s">
        <v>58</v>
      </c>
      <c r="CB4" s="75"/>
      <c r="CC4" s="75"/>
      <c r="CD4" s="75"/>
      <c r="CE4" s="75"/>
      <c r="CF4" s="75"/>
      <c r="CG4" s="75"/>
      <c r="CH4" s="75"/>
      <c r="CI4" s="75"/>
      <c r="CJ4" s="75"/>
      <c r="CK4" s="75"/>
      <c r="CL4" s="75" t="s">
        <v>59</v>
      </c>
      <c r="CM4" s="75"/>
      <c r="CN4" s="75"/>
      <c r="CO4" s="75"/>
      <c r="CP4" s="75"/>
      <c r="CQ4" s="75"/>
      <c r="CR4" s="75"/>
      <c r="CS4" s="75"/>
      <c r="CT4" s="75"/>
      <c r="CU4" s="75"/>
      <c r="CV4" s="75"/>
      <c r="CW4" s="75" t="s">
        <v>60</v>
      </c>
      <c r="CX4" s="75"/>
      <c r="CY4" s="75"/>
      <c r="CZ4" s="75"/>
      <c r="DA4" s="75"/>
      <c r="DB4" s="75"/>
      <c r="DC4" s="75"/>
      <c r="DD4" s="75"/>
      <c r="DE4" s="75"/>
      <c r="DF4" s="75"/>
      <c r="DG4" s="75"/>
      <c r="DH4" s="75" t="s">
        <v>61</v>
      </c>
      <c r="DI4" s="75"/>
      <c r="DJ4" s="75"/>
      <c r="DK4" s="75"/>
      <c r="DL4" s="75"/>
      <c r="DM4" s="75"/>
      <c r="DN4" s="75"/>
      <c r="DO4" s="75"/>
      <c r="DP4" s="75"/>
      <c r="DQ4" s="75"/>
      <c r="DR4" s="75"/>
      <c r="DS4" s="75" t="s">
        <v>62</v>
      </c>
      <c r="DT4" s="75"/>
      <c r="DU4" s="75"/>
      <c r="DV4" s="75"/>
      <c r="DW4" s="75"/>
      <c r="DX4" s="75"/>
      <c r="DY4" s="75"/>
      <c r="DZ4" s="75"/>
      <c r="EA4" s="75"/>
      <c r="EB4" s="75"/>
      <c r="EC4" s="75"/>
      <c r="ED4" s="75" t="s">
        <v>63</v>
      </c>
      <c r="EE4" s="75"/>
      <c r="EF4" s="75"/>
      <c r="EG4" s="75"/>
      <c r="EH4" s="75"/>
      <c r="EI4" s="75"/>
      <c r="EJ4" s="75"/>
      <c r="EK4" s="75"/>
      <c r="EL4" s="75"/>
      <c r="EM4" s="75"/>
      <c r="EN4" s="7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332046</v>
      </c>
      <c r="D6" s="20">
        <f t="shared" si="3"/>
        <v>46</v>
      </c>
      <c r="E6" s="20">
        <f t="shared" si="3"/>
        <v>1</v>
      </c>
      <c r="F6" s="20">
        <f t="shared" si="3"/>
        <v>0</v>
      </c>
      <c r="G6" s="20">
        <f t="shared" si="3"/>
        <v>1</v>
      </c>
      <c r="H6" s="20" t="str">
        <f t="shared" si="3"/>
        <v>岡山県　玉野市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83.45</v>
      </c>
      <c r="P6" s="21">
        <f t="shared" si="3"/>
        <v>99.68</v>
      </c>
      <c r="Q6" s="21">
        <f t="shared" si="3"/>
        <v>2178</v>
      </c>
      <c r="R6" s="21">
        <f t="shared" si="3"/>
        <v>54946</v>
      </c>
      <c r="S6" s="21">
        <f t="shared" si="3"/>
        <v>103.58</v>
      </c>
      <c r="T6" s="21">
        <f t="shared" si="3"/>
        <v>530.47</v>
      </c>
      <c r="U6" s="21">
        <f t="shared" si="3"/>
        <v>54452</v>
      </c>
      <c r="V6" s="21">
        <f t="shared" si="3"/>
        <v>103.43</v>
      </c>
      <c r="W6" s="21">
        <f t="shared" si="3"/>
        <v>526.46</v>
      </c>
      <c r="X6" s="22">
        <f>IF(X7="",NA(),X7)</f>
        <v>113.6</v>
      </c>
      <c r="Y6" s="22">
        <f t="shared" ref="Y6:AG6" si="4">IF(Y7="",NA(),Y7)</f>
        <v>110.13</v>
      </c>
      <c r="Z6" s="22">
        <f t="shared" si="4"/>
        <v>106.46</v>
      </c>
      <c r="AA6" s="22">
        <f t="shared" si="4"/>
        <v>106.14</v>
      </c>
      <c r="AB6" s="22">
        <f t="shared" si="4"/>
        <v>97.57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640.65</v>
      </c>
      <c r="AU6" s="22">
        <f t="shared" ref="AU6:BC6" si="6">IF(AU7="",NA(),AU7)</f>
        <v>488.7</v>
      </c>
      <c r="AV6" s="22">
        <f t="shared" si="6"/>
        <v>827.25</v>
      </c>
      <c r="AW6" s="22">
        <f t="shared" si="6"/>
        <v>333.3</v>
      </c>
      <c r="AX6" s="22">
        <f t="shared" si="6"/>
        <v>930.13</v>
      </c>
      <c r="AY6" s="22">
        <f t="shared" si="6"/>
        <v>360.86</v>
      </c>
      <c r="AZ6" s="22">
        <f t="shared" si="6"/>
        <v>350.79</v>
      </c>
      <c r="BA6" s="22">
        <f t="shared" si="6"/>
        <v>354.57</v>
      </c>
      <c r="BB6" s="22">
        <f t="shared" si="6"/>
        <v>357.74</v>
      </c>
      <c r="BC6" s="22">
        <f t="shared" si="6"/>
        <v>344.88</v>
      </c>
      <c r="BD6" s="21" t="str">
        <f>IF(BD7="","",IF(BD7="-","【-】","【"&amp;SUBSTITUTE(TEXT(BD7,"#,##0.00"),"-","△")&amp;"】"))</f>
        <v>【243.36】</v>
      </c>
      <c r="BE6" s="22">
        <f>IF(BE7="",NA(),BE7)</f>
        <v>8.2100000000000009</v>
      </c>
      <c r="BF6" s="22">
        <f t="shared" ref="BF6:BN6" si="7">IF(BF7="",NA(),BF7)</f>
        <v>30.41</v>
      </c>
      <c r="BG6" s="22">
        <f t="shared" si="7"/>
        <v>28.74</v>
      </c>
      <c r="BH6" s="22">
        <f t="shared" si="7"/>
        <v>116</v>
      </c>
      <c r="BI6" s="22">
        <f t="shared" si="7"/>
        <v>123.01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111.61</v>
      </c>
      <c r="BQ6" s="22">
        <f t="shared" ref="BQ6:BY6" si="8">IF(BQ7="",NA(),BQ7)</f>
        <v>107.8</v>
      </c>
      <c r="BR6" s="22">
        <f t="shared" si="8"/>
        <v>103.87</v>
      </c>
      <c r="BS6" s="22">
        <f t="shared" si="8"/>
        <v>103.42</v>
      </c>
      <c r="BT6" s="22">
        <f t="shared" si="8"/>
        <v>87.32</v>
      </c>
      <c r="BU6" s="22">
        <f t="shared" si="8"/>
        <v>103.32</v>
      </c>
      <c r="BV6" s="22">
        <f t="shared" si="8"/>
        <v>100.85</v>
      </c>
      <c r="BW6" s="22">
        <f t="shared" si="8"/>
        <v>103.79</v>
      </c>
      <c r="BX6" s="22">
        <f t="shared" si="8"/>
        <v>98.3</v>
      </c>
      <c r="BY6" s="22">
        <f t="shared" si="8"/>
        <v>98.89</v>
      </c>
      <c r="BZ6" s="21" t="str">
        <f>IF(BZ7="","",IF(BZ7="-","【-】","【"&amp;SUBSTITUTE(TEXT(BZ7,"#,##0.00"),"-","△")&amp;"】"))</f>
        <v>【97.82】</v>
      </c>
      <c r="CA6" s="22">
        <f>IF(CA7="",NA(),CA7)</f>
        <v>105.86</v>
      </c>
      <c r="CB6" s="22">
        <f t="shared" ref="CB6:CJ6" si="9">IF(CB7="",NA(),CB7)</f>
        <v>109.06</v>
      </c>
      <c r="CC6" s="22">
        <f t="shared" si="9"/>
        <v>113.52</v>
      </c>
      <c r="CD6" s="22">
        <f t="shared" si="9"/>
        <v>114.37</v>
      </c>
      <c r="CE6" s="22">
        <f t="shared" si="9"/>
        <v>126.7</v>
      </c>
      <c r="CF6" s="22">
        <f t="shared" si="9"/>
        <v>168.56</v>
      </c>
      <c r="CG6" s="22">
        <f t="shared" si="9"/>
        <v>167.1</v>
      </c>
      <c r="CH6" s="22">
        <f t="shared" si="9"/>
        <v>167.86</v>
      </c>
      <c r="CI6" s="22">
        <f t="shared" si="9"/>
        <v>173.68</v>
      </c>
      <c r="CJ6" s="22">
        <f t="shared" si="9"/>
        <v>174.52</v>
      </c>
      <c r="CK6" s="21" t="str">
        <f>IF(CK7="","",IF(CK7="-","【-】","【"&amp;SUBSTITUTE(TEXT(CK7,"#,##0.00"),"-","△")&amp;"】"))</f>
        <v>【177.56】</v>
      </c>
      <c r="CL6" s="22">
        <f>IF(CL7="",NA(),CL7)</f>
        <v>82.82</v>
      </c>
      <c r="CM6" s="22">
        <f t="shared" ref="CM6:CU6" si="10">IF(CM7="",NA(),CM7)</f>
        <v>79.16</v>
      </c>
      <c r="CN6" s="22">
        <f t="shared" si="10"/>
        <v>79.95</v>
      </c>
      <c r="CO6" s="22">
        <f t="shared" si="10"/>
        <v>81.19</v>
      </c>
      <c r="CP6" s="22">
        <f t="shared" si="10"/>
        <v>80.819999999999993</v>
      </c>
      <c r="CQ6" s="22">
        <f t="shared" si="10"/>
        <v>59.51</v>
      </c>
      <c r="CR6" s="22">
        <f t="shared" si="10"/>
        <v>59.91</v>
      </c>
      <c r="CS6" s="22">
        <f t="shared" si="10"/>
        <v>59.4</v>
      </c>
      <c r="CT6" s="22">
        <f t="shared" si="10"/>
        <v>59.24</v>
      </c>
      <c r="CU6" s="22">
        <f t="shared" si="10"/>
        <v>58.77</v>
      </c>
      <c r="CV6" s="21" t="str">
        <f>IF(CV7="","",IF(CV7="-","【-】","【"&amp;SUBSTITUTE(TEXT(CV7,"#,##0.00"),"-","△")&amp;"】"))</f>
        <v>【59.81】</v>
      </c>
      <c r="CW6" s="22">
        <f>IF(CW7="",NA(),CW7)</f>
        <v>91.88</v>
      </c>
      <c r="CX6" s="22">
        <f t="shared" ref="CX6:DF6" si="11">IF(CX7="",NA(),CX7)</f>
        <v>92.04</v>
      </c>
      <c r="CY6" s="22">
        <f t="shared" si="11"/>
        <v>91.09</v>
      </c>
      <c r="CZ6" s="22">
        <f t="shared" si="11"/>
        <v>88.62</v>
      </c>
      <c r="DA6" s="22">
        <f t="shared" si="11"/>
        <v>88.2</v>
      </c>
      <c r="DB6" s="22">
        <f t="shared" si="11"/>
        <v>87.08</v>
      </c>
      <c r="DC6" s="22">
        <f t="shared" si="11"/>
        <v>87.26</v>
      </c>
      <c r="DD6" s="22">
        <f t="shared" si="11"/>
        <v>87.57</v>
      </c>
      <c r="DE6" s="22">
        <f t="shared" si="11"/>
        <v>87.26</v>
      </c>
      <c r="DF6" s="22">
        <f t="shared" si="11"/>
        <v>86.95</v>
      </c>
      <c r="DG6" s="21" t="str">
        <f>IF(DG7="","",IF(DG7="-","【-】","【"&amp;SUBSTITUTE(TEXT(DG7,"#,##0.00"),"-","△")&amp;"】"))</f>
        <v>【89.42】</v>
      </c>
      <c r="DH6" s="22">
        <f>IF(DH7="",NA(),DH7)</f>
        <v>46.07</v>
      </c>
      <c r="DI6" s="22">
        <f t="shared" ref="DI6:DQ6" si="12">IF(DI7="",NA(),DI7)</f>
        <v>47</v>
      </c>
      <c r="DJ6" s="22">
        <f t="shared" si="12"/>
        <v>46.05</v>
      </c>
      <c r="DK6" s="22">
        <f t="shared" si="12"/>
        <v>42.08</v>
      </c>
      <c r="DL6" s="22">
        <f t="shared" si="12"/>
        <v>42.83</v>
      </c>
      <c r="DM6" s="22">
        <f t="shared" si="12"/>
        <v>48.55</v>
      </c>
      <c r="DN6" s="22">
        <f t="shared" si="12"/>
        <v>49.2</v>
      </c>
      <c r="DO6" s="22">
        <f t="shared" si="12"/>
        <v>50.01</v>
      </c>
      <c r="DP6" s="22">
        <f t="shared" si="12"/>
        <v>50.99</v>
      </c>
      <c r="DQ6" s="22">
        <f t="shared" si="12"/>
        <v>51.79</v>
      </c>
      <c r="DR6" s="21" t="str">
        <f>IF(DR7="","",IF(DR7="-","【-】","【"&amp;SUBSTITUTE(TEXT(DR7,"#,##0.00"),"-","△")&amp;"】"))</f>
        <v>【52.02】</v>
      </c>
      <c r="DS6" s="22">
        <f>IF(DS7="",NA(),DS7)</f>
        <v>27.69</v>
      </c>
      <c r="DT6" s="22">
        <f t="shared" ref="DT6:EB6" si="13">IF(DT7="",NA(),DT7)</f>
        <v>29.86</v>
      </c>
      <c r="DU6" s="22">
        <f t="shared" si="13"/>
        <v>31</v>
      </c>
      <c r="DV6" s="22">
        <f t="shared" si="13"/>
        <v>29.84</v>
      </c>
      <c r="DW6" s="22">
        <f t="shared" si="13"/>
        <v>34.47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1.21</v>
      </c>
      <c r="EE6" s="22">
        <f t="shared" ref="EE6:EM6" si="14">IF(EE7="",NA(),EE7)</f>
        <v>0.92</v>
      </c>
      <c r="EF6" s="22">
        <f t="shared" si="14"/>
        <v>0.61</v>
      </c>
      <c r="EG6" s="22">
        <f t="shared" si="14"/>
        <v>2</v>
      </c>
      <c r="EH6" s="22">
        <f t="shared" si="14"/>
        <v>1.08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332046</v>
      </c>
      <c r="D7" s="24">
        <v>46</v>
      </c>
      <c r="E7" s="24">
        <v>1</v>
      </c>
      <c r="F7" s="24">
        <v>0</v>
      </c>
      <c r="G7" s="24">
        <v>1</v>
      </c>
      <c r="H7" s="24" t="s">
        <v>92</v>
      </c>
      <c r="I7" s="24" t="s">
        <v>93</v>
      </c>
      <c r="J7" s="24" t="s">
        <v>94</v>
      </c>
      <c r="K7" s="24" t="s">
        <v>95</v>
      </c>
      <c r="L7" s="24" t="s">
        <v>96</v>
      </c>
      <c r="M7" s="24" t="s">
        <v>97</v>
      </c>
      <c r="N7" s="25" t="s">
        <v>98</v>
      </c>
      <c r="O7" s="25">
        <v>83.45</v>
      </c>
      <c r="P7" s="25">
        <v>99.68</v>
      </c>
      <c r="Q7" s="25">
        <v>2178</v>
      </c>
      <c r="R7" s="25">
        <v>54946</v>
      </c>
      <c r="S7" s="25">
        <v>103.58</v>
      </c>
      <c r="T7" s="25">
        <v>530.47</v>
      </c>
      <c r="U7" s="25">
        <v>54452</v>
      </c>
      <c r="V7" s="25">
        <v>103.43</v>
      </c>
      <c r="W7" s="25">
        <v>526.46</v>
      </c>
      <c r="X7" s="25">
        <v>113.6</v>
      </c>
      <c r="Y7" s="25">
        <v>110.13</v>
      </c>
      <c r="Z7" s="25">
        <v>106.46</v>
      </c>
      <c r="AA7" s="25">
        <v>106.14</v>
      </c>
      <c r="AB7" s="25">
        <v>97.57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640.65</v>
      </c>
      <c r="AU7" s="25">
        <v>488.7</v>
      </c>
      <c r="AV7" s="25">
        <v>827.25</v>
      </c>
      <c r="AW7" s="25">
        <v>333.3</v>
      </c>
      <c r="AX7" s="25">
        <v>930.13</v>
      </c>
      <c r="AY7" s="25">
        <v>360.86</v>
      </c>
      <c r="AZ7" s="25">
        <v>350.79</v>
      </c>
      <c r="BA7" s="25">
        <v>354.57</v>
      </c>
      <c r="BB7" s="25">
        <v>357.74</v>
      </c>
      <c r="BC7" s="25">
        <v>344.88</v>
      </c>
      <c r="BD7" s="25">
        <v>243.36</v>
      </c>
      <c r="BE7" s="25">
        <v>8.2100000000000009</v>
      </c>
      <c r="BF7" s="25">
        <v>30.41</v>
      </c>
      <c r="BG7" s="25">
        <v>28.74</v>
      </c>
      <c r="BH7" s="25">
        <v>116</v>
      </c>
      <c r="BI7" s="25">
        <v>123.01</v>
      </c>
      <c r="BJ7" s="25">
        <v>309.27999999999997</v>
      </c>
      <c r="BK7" s="25">
        <v>322.92</v>
      </c>
      <c r="BL7" s="25">
        <v>303.45999999999998</v>
      </c>
      <c r="BM7" s="25">
        <v>307.27999999999997</v>
      </c>
      <c r="BN7" s="25">
        <v>304.02</v>
      </c>
      <c r="BO7" s="25">
        <v>265.93</v>
      </c>
      <c r="BP7" s="25">
        <v>111.61</v>
      </c>
      <c r="BQ7" s="25">
        <v>107.8</v>
      </c>
      <c r="BR7" s="25">
        <v>103.87</v>
      </c>
      <c r="BS7" s="25">
        <v>103.42</v>
      </c>
      <c r="BT7" s="25">
        <v>87.32</v>
      </c>
      <c r="BU7" s="25">
        <v>103.32</v>
      </c>
      <c r="BV7" s="25">
        <v>100.85</v>
      </c>
      <c r="BW7" s="25">
        <v>103.79</v>
      </c>
      <c r="BX7" s="25">
        <v>98.3</v>
      </c>
      <c r="BY7" s="25">
        <v>98.89</v>
      </c>
      <c r="BZ7" s="25">
        <v>97.82</v>
      </c>
      <c r="CA7" s="25">
        <v>105.86</v>
      </c>
      <c r="CB7" s="25">
        <v>109.06</v>
      </c>
      <c r="CC7" s="25">
        <v>113.52</v>
      </c>
      <c r="CD7" s="25">
        <v>114.37</v>
      </c>
      <c r="CE7" s="25">
        <v>126.7</v>
      </c>
      <c r="CF7" s="25">
        <v>168.56</v>
      </c>
      <c r="CG7" s="25">
        <v>167.1</v>
      </c>
      <c r="CH7" s="25">
        <v>167.86</v>
      </c>
      <c r="CI7" s="25">
        <v>173.68</v>
      </c>
      <c r="CJ7" s="25">
        <v>174.52</v>
      </c>
      <c r="CK7" s="25">
        <v>177.56</v>
      </c>
      <c r="CL7" s="25">
        <v>82.82</v>
      </c>
      <c r="CM7" s="25">
        <v>79.16</v>
      </c>
      <c r="CN7" s="25">
        <v>79.95</v>
      </c>
      <c r="CO7" s="25">
        <v>81.19</v>
      </c>
      <c r="CP7" s="25">
        <v>80.819999999999993</v>
      </c>
      <c r="CQ7" s="25">
        <v>59.51</v>
      </c>
      <c r="CR7" s="25">
        <v>59.91</v>
      </c>
      <c r="CS7" s="25">
        <v>59.4</v>
      </c>
      <c r="CT7" s="25">
        <v>59.24</v>
      </c>
      <c r="CU7" s="25">
        <v>58.77</v>
      </c>
      <c r="CV7" s="25">
        <v>59.81</v>
      </c>
      <c r="CW7" s="25">
        <v>91.88</v>
      </c>
      <c r="CX7" s="25">
        <v>92.04</v>
      </c>
      <c r="CY7" s="25">
        <v>91.09</v>
      </c>
      <c r="CZ7" s="25">
        <v>88.62</v>
      </c>
      <c r="DA7" s="25">
        <v>88.2</v>
      </c>
      <c r="DB7" s="25">
        <v>87.08</v>
      </c>
      <c r="DC7" s="25">
        <v>87.26</v>
      </c>
      <c r="DD7" s="25">
        <v>87.57</v>
      </c>
      <c r="DE7" s="25">
        <v>87.26</v>
      </c>
      <c r="DF7" s="25">
        <v>86.95</v>
      </c>
      <c r="DG7" s="25">
        <v>89.42</v>
      </c>
      <c r="DH7" s="25">
        <v>46.07</v>
      </c>
      <c r="DI7" s="25">
        <v>47</v>
      </c>
      <c r="DJ7" s="25">
        <v>46.05</v>
      </c>
      <c r="DK7" s="25">
        <v>42.08</v>
      </c>
      <c r="DL7" s="25">
        <v>42.83</v>
      </c>
      <c r="DM7" s="25">
        <v>48.55</v>
      </c>
      <c r="DN7" s="25">
        <v>49.2</v>
      </c>
      <c r="DO7" s="25">
        <v>50.01</v>
      </c>
      <c r="DP7" s="25">
        <v>50.99</v>
      </c>
      <c r="DQ7" s="25">
        <v>51.79</v>
      </c>
      <c r="DR7" s="25">
        <v>52.02</v>
      </c>
      <c r="DS7" s="25">
        <v>27.69</v>
      </c>
      <c r="DT7" s="25">
        <v>29.86</v>
      </c>
      <c r="DU7" s="25">
        <v>31</v>
      </c>
      <c r="DV7" s="25">
        <v>29.84</v>
      </c>
      <c r="DW7" s="25">
        <v>34.47</v>
      </c>
      <c r="DX7" s="25">
        <v>17.11</v>
      </c>
      <c r="DY7" s="25">
        <v>18.329999999999998</v>
      </c>
      <c r="DZ7" s="25">
        <v>20.27</v>
      </c>
      <c r="EA7" s="25">
        <v>21.69</v>
      </c>
      <c r="EB7" s="25">
        <v>23.19</v>
      </c>
      <c r="EC7" s="25">
        <v>25.37</v>
      </c>
      <c r="ED7" s="25">
        <v>1.21</v>
      </c>
      <c r="EE7" s="25">
        <v>0.92</v>
      </c>
      <c r="EF7" s="25">
        <v>0.61</v>
      </c>
      <c r="EG7" s="25">
        <v>2</v>
      </c>
      <c r="EH7" s="25">
        <v>1.08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2025-01-24T06:53:18Z</dcterms:created>
  <dcterms:modified xsi:type="dcterms:W3CDTF">2025-01-31T04:07:32Z</dcterms:modified>
  <cp:category/>
</cp:coreProperties>
</file>