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10103_財政課\70 各種調査\03 公営企業関係\04 公営企業全般関係\03 経営比較分析表\R06\03_県へ回答\"/>
    </mc:Choice>
  </mc:AlternateContent>
  <workbookProtection workbookAlgorithmName="SHA-512" workbookHashValue="xxN88SCH5xFfExlOXgSeKTD8JVk9BiaeexcIRk8bXGzqlyBIUhTzgzUFleF67U1XLsD7AC16Ed1lwd0RffqIfQ==" workbookSaltValue="7wrsQXzc38BYanlC05/j/Q==" workbookSpinCount="100000" lockStructure="1"/>
  <bookViews>
    <workbookView xWindow="0" yWindow="0" windowWidth="28800" windowHeight="10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<sst xmlns="http://schemas.openxmlformats.org/spreadsheetml/2006/main" count="231" uniqueCount="117">
  <si>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</si>
  <si>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</si>
  <si>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</si>
  <si>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</si>
  <si>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</si>
  <si>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</si>
  <si>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</si>
  <si>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</si>
  <si>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</si>
  <si>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</si>
  <si>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</si>
  <si>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</si>
  <si>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</si>
  <si>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</si>
  <si>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</si>
  <si>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</si>
  <si>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</si>
  <si>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</si>
  <si>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</si>
  <si>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</si>
  <si>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</si>
  <si>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</si>
  <si>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</si>
  <si>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</si>
  <si>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</si>
  <si>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</si>
  <si>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</si>
  <si>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</si>
  <si>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</si>
  <si>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</si>
  <si>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</si>
  <si>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</si>
  <si>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</si>
  <si>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</si>
  <si>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</si>
  <si>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</si>
  <si>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</si>
  <si>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</si>
  <si>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</si>
  <si>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</si>
  <si>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</si>
  <si>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</si>
  <si>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</si>
  <si>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</si>
  <si>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</si>
  <si>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</si>
  <si>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</si>
  <si>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</si>
  <si>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</si>
  <si>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</si>
  <si>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</si>
  <si>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</si>
  <si>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</si>
  <si>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</si>
  <si>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</si>
  <si>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</si>
  <si>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</si>
  <si>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</si>
  <si>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</si>
  <si>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</si>
  <si>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</si>
  <si>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</si>
  <si>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</si>
  <si>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</si>
  <si>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</si>
  <si>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</si>
  <si>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</si>
  <si>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</si>
  <si>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</si>
  <si>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</si>
  <si>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</si>
  <si>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</si>
  <si>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</si>
  <si>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</si>
  <si>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</si>
  <si>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</si>
  <si>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</si>
  <si>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</si>
  <si>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</si>
  <si>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</si>
  <si>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</si>
  <si>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</si>
  <si>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</si>
  <si>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</si>
  <si>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</si>
  <si>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</si>
  <si>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</si>
  <si>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</si>
  <si>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</si>
  <si>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</si>
  <si>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</si>
  <si>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</si>
  <si>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</si>
  <si>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</si>
  <si>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</si>
  <si>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</si>
  <si>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玉野市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</si>
  <si>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</si>
  <si>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</si>
  <si>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</si>
  <si>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</si>
  <si>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</si>
  <si>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</si>
  <si>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</si>
  <si>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</si>
  <si>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</si>
  <si>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</si>
  <si>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</si>
  <si>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</si>
  <si>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</si>
  <si>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</si>
  <si>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</si>
  <si>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</si>
  <si>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</si>
  <si>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下水道使用料の収益確保及び経費の節減に努めた結果、①経常収支比率は100%を上回っており、②累積欠損金も発生していない状況である。推計を超える人口減少に伴う下水道使用料の著しい減少等、不測の事態が生じることも予見されるため、随時、財政収支シミュレーションのローリングを行い、将来を見通した経営に努める必要がある。
　③流動比率は100%を下回っているが、流動負債に建設改良等に充てた企業債を含んでおり、その財源は次年度の下水道使用料や一般会計からの繰入金による収入を財源とするものであり、類似団体をやや上回っている。
　④企業債残高対事業規模比率は、下水道使用料が減少していることから増加しており、今後もこの傾向が続くものと見込んでいる。
　⑤経費回収率は100%を僅かに下回り、⑥汚水処理原価は増加したものの前々年度までと同程度となっている。人口減少が続く中、使用料収入の大幅な増加は見込めないため、管渠整備や施設の改築更新に係る投資経費の効率化・平準化を図る必要がある。
　⑦施設利用率は類似団体平均を下回っている。今後、人口減少に伴う処理水量の減少や豪雨時の不明水流入量等を勘案し、処理場の効率性を確認していく必要がある。
　⑧水洗化率は類似団体平均を上回っているが、今後大幅な上昇は見込めない状況であるため、近年供用開始した区域も含めた接続勧奨等で未接続世帯の接続促進を図る必要がある。</t>
    <rPh sb="276" eb="279">
      <t>ゲスイドウ</t>
    </rPh>
    <rPh sb="279" eb="282">
      <t>シヨウリョウ</t>
    </rPh>
    <rPh sb="283" eb="285">
      <t>ゲンショウ</t>
    </rPh>
    <rPh sb="293" eb="295">
      <t>ゾウカ</t>
    </rPh>
    <rPh sb="300" eb="302">
      <t>コンゴ</t>
    </rPh>
    <rPh sb="305" eb="307">
      <t>ケイコウ</t>
    </rPh>
    <rPh sb="308" eb="309">
      <t>ツヅ</t>
    </rPh>
    <rPh sb="313" eb="315">
      <t>ミコ</t>
    </rPh>
    <phoneticPr fontId="16"/>
  </si>
  <si>
    <t>　償却資産の大半を占める管渠は現時点で老朽化の度合は低いが、処理場及びポンプ場の機器等については、法定耐用年数を超えるものもある。
　①有形固定資産減価償却率は類似団体に比べ高い状況であるが、処理場及びポンプ場の改築・更新には多大な費用を要するため、計画的に改築等を進めていく必要がある。
　②管渠老朽化率は、法定耐用年数に達したものがないことから0%となっている。
　③管渠改善率は増加しており、今後も総合地震対策計画及びストックマネジメント計画に基づき、順次改築更新を進めていく。</t>
    <rPh sb="192" eb="194">
      <t>ゾウカ</t>
    </rPh>
    <phoneticPr fontId="16"/>
  </si>
  <si>
    <t>　令和3年度に策定した経営戦略に基づき、公共下水道のほか小規模集合排水事業も含めた下水道一体での経営健全化に取り組む。
【経営の健全化・効率化】
　下水道未接続世帯への接続勧奨の実施等により接続の促進を図り、使用料収益の確保に努める。
　維持管理経費の削減に努めるとともに、管渠整備等の投資的経費の効率化・平準化を図っていく。
【老朽化対策】
　多大な費用を要する処理場等の改築・更新において、事業費の平準化なども考慮し計画的・効率的に進めていく。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</si>
</sst>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0.15</c:v>
                </c:pt>
                <c:pt idx="1">
                  <c:v>0.13</c:v>
                </c:pt>
                <c:pt idx="2">
                  <c:v>0.09</c:v>
                </c:pt>
                <c:pt idx="3">
                  <c:v>0.08</c:v>
                </c:pt>
                <c:pt idx="4">
                  <c:v>0.12</c:v>
                </c:pt>
              </c:numCache>
            </c:numRef>
          </c:val>
          <c:extLst>
            <c:ext xmlns:c16="http://schemas.microsoft.com/office/drawing/2014/chart" uri="{C3380CC4-5D6E-409C-BE32-E72D297353CC}">
              <c16:uniqueId val="{00000000-7BC4-4D61-A1BD-3E846A6CD7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7BC4-4D61-A1BD-3E846A6CD7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55.13</c:v>
                </c:pt>
                <c:pt idx="1">
                  <c:v>55.3</c:v>
                </c:pt>
                <c:pt idx="2">
                  <c:v>54.3</c:v>
                </c:pt>
                <c:pt idx="3">
                  <c:v>52.52</c:v>
                </c:pt>
                <c:pt idx="4">
                  <c:v>53.4</c:v>
                </c:pt>
              </c:numCache>
            </c:numRef>
          </c:val>
          <c:extLst>
            <c:ext xmlns:c16="http://schemas.microsoft.com/office/drawing/2014/chart" uri="{C3380CC4-5D6E-409C-BE32-E72D297353CC}">
              <c16:uniqueId val="{00000000-9273-422E-8EA3-9D7E350915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9273-422E-8EA3-9D7E350915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93.54</c:v>
                </c:pt>
                <c:pt idx="1">
                  <c:v>93.2</c:v>
                </c:pt>
                <c:pt idx="2">
                  <c:v>93.57</c:v>
                </c:pt>
                <c:pt idx="3">
                  <c:v>93.74</c:v>
                </c:pt>
                <c:pt idx="4">
                  <c:v>93.49</c:v>
                </c:pt>
              </c:numCache>
            </c:numRef>
          </c:val>
          <c:extLst>
            <c:ext xmlns:c16="http://schemas.microsoft.com/office/drawing/2014/chart" uri="{C3380CC4-5D6E-409C-BE32-E72D297353CC}">
              <c16:uniqueId val="{00000000-B092-41A3-839A-2993B5B09A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B092-41A3-839A-2993B5B09A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105.52</c:v>
                </c:pt>
                <c:pt idx="1">
                  <c:v>107.71</c:v>
                </c:pt>
                <c:pt idx="2">
                  <c:v>106.9</c:v>
                </c:pt>
                <c:pt idx="3">
                  <c:v>104.14</c:v>
                </c:pt>
                <c:pt idx="4">
                  <c:v>103.22</c:v>
                </c:pt>
              </c:numCache>
            </c:numRef>
          </c:val>
          <c:extLst>
            <c:ext xmlns:c16="http://schemas.microsoft.com/office/drawing/2014/chart" uri="{C3380CC4-5D6E-409C-BE32-E72D297353CC}">
              <c16:uniqueId val="{00000000-9B50-4DA5-BD95-F3B27B7877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9B50-4DA5-BD95-F3B27B7877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38.24</c:v>
                </c:pt>
                <c:pt idx="1">
                  <c:v>39.42</c:v>
                </c:pt>
                <c:pt idx="2">
                  <c:v>41.22</c:v>
                </c:pt>
                <c:pt idx="3">
                  <c:v>42.3</c:v>
                </c:pt>
                <c:pt idx="4">
                  <c:v>43.71</c:v>
                </c:pt>
              </c:numCache>
            </c:numRef>
          </c:val>
          <c:extLst>
            <c:ext xmlns:c16="http://schemas.microsoft.com/office/drawing/2014/chart" uri="{C3380CC4-5D6E-409C-BE32-E72D297353CC}">
              <c16:uniqueId val="{00000000-8340-43F3-8EEC-036C552391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8340-43F3-8EEC-036C552391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2-4266-B507-D00025CF02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C082-4266-B507-D00025CF02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8F-4198-86F6-5F199F94E4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7C8F-4198-86F6-5F199F94E4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85.98</c:v>
                </c:pt>
                <c:pt idx="1">
                  <c:v>94.05</c:v>
                </c:pt>
                <c:pt idx="2">
                  <c:v>95.68</c:v>
                </c:pt>
                <c:pt idx="3">
                  <c:v>93.25</c:v>
                </c:pt>
                <c:pt idx="4">
                  <c:v>96.54</c:v>
                </c:pt>
              </c:numCache>
            </c:numRef>
          </c:val>
          <c:extLst>
            <c:ext xmlns:c16="http://schemas.microsoft.com/office/drawing/2014/chart" uri="{C3380CC4-5D6E-409C-BE32-E72D297353CC}">
              <c16:uniqueId val="{00000000-919C-4561-B542-074EC0E9E6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919C-4561-B542-074EC0E9E6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797.33</c:v>
                </c:pt>
                <c:pt idx="1">
                  <c:v>806.74</c:v>
                </c:pt>
                <c:pt idx="2">
                  <c:v>832.38</c:v>
                </c:pt>
                <c:pt idx="3">
                  <c:v>838.25</c:v>
                </c:pt>
                <c:pt idx="4">
                  <c:v>862.98</c:v>
                </c:pt>
              </c:numCache>
            </c:numRef>
          </c:val>
          <c:extLst>
            <c:ext xmlns:c16="http://schemas.microsoft.com/office/drawing/2014/chart" uri="{C3380CC4-5D6E-409C-BE32-E72D297353CC}">
              <c16:uniqueId val="{00000000-6898-415B-BDBA-CD3285E000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6898-415B-BDBA-CD3285E000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99.81</c:v>
                </c:pt>
                <c:pt idx="1">
                  <c:v>105.88</c:v>
                </c:pt>
                <c:pt idx="2">
                  <c:v>99.75</c:v>
                </c:pt>
                <c:pt idx="3">
                  <c:v>102.14</c:v>
                </c:pt>
                <c:pt idx="4">
                  <c:v>99.83</c:v>
                </c:pt>
              </c:numCache>
            </c:numRef>
          </c:val>
          <c:extLst>
            <c:ext xmlns:c16="http://schemas.microsoft.com/office/drawing/2014/chart" uri="{C3380CC4-5D6E-409C-BE32-E72D297353CC}">
              <c16:uniqueId val="{00000000-F544-4597-9339-F8FD3301A4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F544-4597-9339-F8FD3301A4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180.25</c:v>
                </c:pt>
                <c:pt idx="1">
                  <c:v>168.93</c:v>
                </c:pt>
                <c:pt idx="2">
                  <c:v>178.99</c:v>
                </c:pt>
                <c:pt idx="3">
                  <c:v>176.04</c:v>
                </c:pt>
                <c:pt idx="4">
                  <c:v>179.84</c:v>
                </c:pt>
              </c:numCache>
            </c:numRef>
          </c:val>
          <c:extLst>
            <c:ext xmlns:c16="http://schemas.microsoft.com/office/drawing/2014/chart" uri="{C3380CC4-5D6E-409C-BE32-E72D297353CC}">
              <c16:uniqueId val="{00000000-6A0C-4221-B6C9-230946A63C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6A0C-4221-B6C9-230946A63C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岡山県　玉野市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Bd1</v>
      </c>
      <c r="X8" s="59"/>
      <c r="Y8" s="59"/>
      <c r="Z8" s="59"/>
      <c r="AA8" s="59"/>
      <c r="AB8" s="59"/>
      <c r="AC8" s="59"/>
      <c r="AD8" s="60" t="str">
        <f>データ!$M$6</f>
        <v>非設置</v>
      </c>
      <c r="AE8" s="60"/>
      <c r="AF8" s="60"/>
      <c r="AG8" s="60"/>
      <c r="AH8" s="60"/>
      <c r="AI8" s="60"/>
      <c r="AJ8" s="60"/>
      <c r="AK8" s="3"/>
      <c r="AL8" s="48">
        <f>データ!S6</f>
        <v>54946</v>
      </c>
      <c r="AM8" s="48"/>
      <c r="AN8" s="48"/>
      <c r="AO8" s="48"/>
      <c r="AP8" s="48"/>
      <c r="AQ8" s="48"/>
      <c r="AR8" s="48"/>
      <c r="AS8" s="48"/>
      <c r="AT8" s="47">
        <f>データ!T6</f>
        <v>103.58</v>
      </c>
      <c r="AU8" s="47"/>
      <c r="AV8" s="47"/>
      <c r="AW8" s="47"/>
      <c r="AX8" s="47"/>
      <c r="AY8" s="47"/>
      <c r="AZ8" s="47"/>
      <c r="BA8" s="47"/>
      <c r="BB8" s="47">
        <f>データ!U6</f>
        <v>530.47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48.69</v>
      </c>
      <c r="J10" s="47"/>
      <c r="K10" s="47"/>
      <c r="L10" s="47"/>
      <c r="M10" s="47"/>
      <c r="N10" s="47"/>
      <c r="O10" s="47"/>
      <c r="P10" s="47">
        <f>データ!P6</f>
        <v>98.09</v>
      </c>
      <c r="Q10" s="47"/>
      <c r="R10" s="47"/>
      <c r="S10" s="47"/>
      <c r="T10" s="47"/>
      <c r="U10" s="47"/>
      <c r="V10" s="47"/>
      <c r="W10" s="47">
        <f>データ!Q6</f>
        <v>89.55</v>
      </c>
      <c r="X10" s="47"/>
      <c r="Y10" s="47"/>
      <c r="Z10" s="47"/>
      <c r="AA10" s="47"/>
      <c r="AB10" s="47"/>
      <c r="AC10" s="47"/>
      <c r="AD10" s="48">
        <f>データ!R6</f>
        <v>3190</v>
      </c>
      <c r="AE10" s="48"/>
      <c r="AF10" s="48"/>
      <c r="AG10" s="48"/>
      <c r="AH10" s="48"/>
      <c r="AI10" s="48"/>
      <c r="AJ10" s="48"/>
      <c r="AK10" s="2"/>
      <c r="AL10" s="48">
        <f>データ!V6</f>
        <v>53583</v>
      </c>
      <c r="AM10" s="48"/>
      <c r="AN10" s="48"/>
      <c r="AO10" s="48"/>
      <c r="AP10" s="48"/>
      <c r="AQ10" s="48"/>
      <c r="AR10" s="48"/>
      <c r="AS10" s="48"/>
      <c r="AT10" s="47">
        <f>データ!W6</f>
        <v>18.32</v>
      </c>
      <c r="AU10" s="47"/>
      <c r="AV10" s="47"/>
      <c r="AW10" s="47"/>
      <c r="AX10" s="47"/>
      <c r="AY10" s="47"/>
      <c r="AZ10" s="47"/>
      <c r="BA10" s="47"/>
      <c r="BB10" s="47">
        <f>データ!X6</f>
        <v>2924.84</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mss5cCaMa0IYRLjF7RFnLhlIY3GQ+Wn2gd48VYFHEg5teK9rmHUX3NwHDYtA7Qio9Nc0JcIZfDQ+XJPGUvnRA==" saltValue="dCq+feEiO2XEeO5SFTg3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332046</v>
      </c>
      <c r="D6" s="19">
        <f t="shared" si="3"/>
        <v>46</v>
      </c>
      <c r="E6" s="19">
        <f t="shared" si="3"/>
        <v>17</v>
      </c>
      <c r="F6" s="19">
        <f t="shared" si="3"/>
        <v>1</v>
      </c>
      <c r="G6" s="19">
        <f t="shared" si="3"/>
        <v>0</v>
      </c>
      <c r="H6" s="19" t="str">
        <f t="shared" si="3"/>
        <v>岡山県　玉野市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48.69</v>
      </c>
      <c r="P6" s="20">
        <f t="shared" si="3"/>
        <v>98.09</v>
      </c>
      <c r="Q6" s="20">
        <f t="shared" si="3"/>
        <v>89.55</v>
      </c>
      <c r="R6" s="20">
        <f t="shared" si="3"/>
        <v>3190</v>
      </c>
      <c r="S6" s="20">
        <f t="shared" si="3"/>
        <v>54946</v>
      </c>
      <c r="T6" s="20">
        <f t="shared" si="3"/>
        <v>103.58</v>
      </c>
      <c r="U6" s="20">
        <f t="shared" si="3"/>
        <v>530.47</v>
      </c>
      <c r="V6" s="20">
        <f t="shared" si="3"/>
        <v>53583</v>
      </c>
      <c r="W6" s="20">
        <f t="shared" si="3"/>
        <v>18.32</v>
      </c>
      <c r="X6" s="20">
        <f t="shared" si="3"/>
        <v>2924.84</v>
      </c>
      <c r="Y6" s="21">
        <f>IF(Y7="",NA(),Y7)</f>
        <v>105.52</v>
      </c>
      <c r="Z6" s="21">
        <f t="shared" ref="Z6:AH6" si="4">IF(Z7="",NA(),Z7)</f>
        <v>107.71</v>
      </c>
      <c r="AA6" s="21">
        <f t="shared" si="4"/>
        <v>106.9</v>
      </c>
      <c r="AB6" s="21">
        <f t="shared" si="4"/>
        <v>104.14</v>
      </c>
      <c r="AC6" s="21">
        <f t="shared" si="4"/>
        <v>103.22</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85.98</v>
      </c>
      <c r="AV6" s="21">
        <f t="shared" ref="AV6:BD6" si="6">IF(AV7="",NA(),AV7)</f>
        <v>94.05</v>
      </c>
      <c r="AW6" s="21">
        <f t="shared" si="6"/>
        <v>95.68</v>
      </c>
      <c r="AX6" s="21">
        <f t="shared" si="6"/>
        <v>93.25</v>
      </c>
      <c r="AY6" s="21">
        <f t="shared" si="6"/>
        <v>96.54</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797.33</v>
      </c>
      <c r="BG6" s="21">
        <f t="shared" ref="BG6:BO6" si="7">IF(BG7="",NA(),BG7)</f>
        <v>806.74</v>
      </c>
      <c r="BH6" s="21">
        <f t="shared" si="7"/>
        <v>832.38</v>
      </c>
      <c r="BI6" s="21">
        <f t="shared" si="7"/>
        <v>838.25</v>
      </c>
      <c r="BJ6" s="21">
        <f t="shared" si="7"/>
        <v>862.98</v>
      </c>
      <c r="BK6" s="21">
        <f t="shared" si="7"/>
        <v>847.44</v>
      </c>
      <c r="BL6" s="21">
        <f t="shared" si="7"/>
        <v>857.88</v>
      </c>
      <c r="BM6" s="21">
        <f t="shared" si="7"/>
        <v>825.1</v>
      </c>
      <c r="BN6" s="21">
        <f t="shared" si="7"/>
        <v>789.87</v>
      </c>
      <c r="BO6" s="21">
        <f t="shared" si="7"/>
        <v>749.43</v>
      </c>
      <c r="BP6" s="20" t="str">
        <f>IF(BP7="","",IF(BP7="-","【-】","【"&amp;SUBSTITUTE(TEXT(BP7,"#,##0.00"),"-","△")&amp;"】"))</f>
        <v>【630.82】</v>
      </c>
      <c r="BQ6" s="21">
        <f>IF(BQ7="",NA(),BQ7)</f>
        <v>99.81</v>
      </c>
      <c r="BR6" s="21">
        <f t="shared" ref="BR6:BZ6" si="8">IF(BR7="",NA(),BR7)</f>
        <v>105.88</v>
      </c>
      <c r="BS6" s="21">
        <f t="shared" si="8"/>
        <v>99.75</v>
      </c>
      <c r="BT6" s="21">
        <f t="shared" si="8"/>
        <v>102.14</v>
      </c>
      <c r="BU6" s="21">
        <f t="shared" si="8"/>
        <v>99.83</v>
      </c>
      <c r="BV6" s="21">
        <f t="shared" si="8"/>
        <v>94.69</v>
      </c>
      <c r="BW6" s="21">
        <f t="shared" si="8"/>
        <v>94.97</v>
      </c>
      <c r="BX6" s="21">
        <f t="shared" si="8"/>
        <v>97.07</v>
      </c>
      <c r="BY6" s="21">
        <f t="shared" si="8"/>
        <v>98.06</v>
      </c>
      <c r="BZ6" s="21">
        <f t="shared" si="8"/>
        <v>98.46</v>
      </c>
      <c r="CA6" s="20" t="str">
        <f>IF(CA7="","",IF(CA7="-","【-】","【"&amp;SUBSTITUTE(TEXT(CA7,"#,##0.00"),"-","△")&amp;"】"))</f>
        <v>【97.81】</v>
      </c>
      <c r="CB6" s="21">
        <f>IF(CB7="",NA(),CB7)</f>
        <v>180.25</v>
      </c>
      <c r="CC6" s="21">
        <f t="shared" ref="CC6:CK6" si="9">IF(CC7="",NA(),CC7)</f>
        <v>168.93</v>
      </c>
      <c r="CD6" s="21">
        <f t="shared" si="9"/>
        <v>178.99</v>
      </c>
      <c r="CE6" s="21">
        <f t="shared" si="9"/>
        <v>176.04</v>
      </c>
      <c r="CF6" s="21">
        <f t="shared" si="9"/>
        <v>179.84</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55.13</v>
      </c>
      <c r="CN6" s="21">
        <f t="shared" ref="CN6:CV6" si="10">IF(CN7="",NA(),CN7)</f>
        <v>55.3</v>
      </c>
      <c r="CO6" s="21">
        <f t="shared" si="10"/>
        <v>54.3</v>
      </c>
      <c r="CP6" s="21">
        <f t="shared" si="10"/>
        <v>52.52</v>
      </c>
      <c r="CQ6" s="21">
        <f t="shared" si="10"/>
        <v>53.4</v>
      </c>
      <c r="CR6" s="21">
        <f t="shared" si="10"/>
        <v>68.31</v>
      </c>
      <c r="CS6" s="21">
        <f t="shared" si="10"/>
        <v>65.28</v>
      </c>
      <c r="CT6" s="21">
        <f t="shared" si="10"/>
        <v>64.92</v>
      </c>
      <c r="CU6" s="21">
        <f t="shared" si="10"/>
        <v>64.14</v>
      </c>
      <c r="CV6" s="21">
        <f t="shared" si="10"/>
        <v>63.71</v>
      </c>
      <c r="CW6" s="20" t="str">
        <f>IF(CW7="","",IF(CW7="-","【-】","【"&amp;SUBSTITUTE(TEXT(CW7,"#,##0.00"),"-","△")&amp;"】"))</f>
        <v>【58.94】</v>
      </c>
      <c r="CX6" s="21">
        <f>IF(CX7="",NA(),CX7)</f>
        <v>93.54</v>
      </c>
      <c r="CY6" s="21">
        <f t="shared" ref="CY6:DG6" si="11">IF(CY7="",NA(),CY7)</f>
        <v>93.2</v>
      </c>
      <c r="CZ6" s="21">
        <f t="shared" si="11"/>
        <v>93.57</v>
      </c>
      <c r="DA6" s="21">
        <f t="shared" si="11"/>
        <v>93.74</v>
      </c>
      <c r="DB6" s="21">
        <f t="shared" si="11"/>
        <v>93.49</v>
      </c>
      <c r="DC6" s="21">
        <f t="shared" si="11"/>
        <v>92.62</v>
      </c>
      <c r="DD6" s="21">
        <f t="shared" si="11"/>
        <v>92.72</v>
      </c>
      <c r="DE6" s="21">
        <f t="shared" si="11"/>
        <v>92.88</v>
      </c>
      <c r="DF6" s="21">
        <f t="shared" si="11"/>
        <v>92.9</v>
      </c>
      <c r="DG6" s="21">
        <f t="shared" si="11"/>
        <v>92.89</v>
      </c>
      <c r="DH6" s="20" t="str">
        <f>IF(DH7="","",IF(DH7="-","【-】","【"&amp;SUBSTITUTE(TEXT(DH7,"#,##0.00"),"-","△")&amp;"】"))</f>
        <v>【95.91】</v>
      </c>
      <c r="DI6" s="21">
        <f>IF(DI7="",NA(),DI7)</f>
        <v>38.24</v>
      </c>
      <c r="DJ6" s="21">
        <f t="shared" ref="DJ6:DR6" si="12">IF(DJ7="",NA(),DJ7)</f>
        <v>39.42</v>
      </c>
      <c r="DK6" s="21">
        <f t="shared" si="12"/>
        <v>41.22</v>
      </c>
      <c r="DL6" s="21">
        <f t="shared" si="12"/>
        <v>42.3</v>
      </c>
      <c r="DM6" s="21">
        <f t="shared" si="12"/>
        <v>43.71</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1">
        <f>IF(EE7="",NA(),EE7)</f>
        <v>0.15</v>
      </c>
      <c r="EF6" s="21">
        <f t="shared" ref="EF6:EN6" si="14">IF(EF7="",NA(),EF7)</f>
        <v>0.13</v>
      </c>
      <c r="EG6" s="21">
        <f t="shared" si="14"/>
        <v>0.09</v>
      </c>
      <c r="EH6" s="21">
        <f t="shared" si="14"/>
        <v>0.08</v>
      </c>
      <c r="EI6" s="21">
        <f t="shared" si="14"/>
        <v>0.12</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332046</v>
      </c>
      <c r="D7" s="23">
        <v>46</v>
      </c>
      <c r="E7" s="23">
        <v>17</v>
      </c>
      <c r="F7" s="23">
        <v>1</v>
      </c>
      <c r="G7" s="23">
        <v>0</v>
      </c>
      <c r="H7" s="23" t="s">
        <v>96</v>
      </c>
      <c r="I7" s="23" t="s">
        <v>97</v>
      </c>
      <c r="J7" s="23" t="s">
        <v>98</v>
      </c>
      <c r="K7" s="23" t="s">
        <v>99</v>
      </c>
      <c r="L7" s="23" t="s">
        <v>100</v>
      </c>
      <c r="M7" s="23" t="s">
        <v>101</v>
      </c>
      <c r="N7" s="24" t="s">
        <v>102</v>
      </c>
      <c r="O7" s="24">
        <v>48.69</v>
      </c>
      <c r="P7" s="24">
        <v>98.09</v>
      </c>
      <c r="Q7" s="24">
        <v>89.55</v>
      </c>
      <c r="R7" s="24">
        <v>3190</v>
      </c>
      <c r="S7" s="24">
        <v>54946</v>
      </c>
      <c r="T7" s="24">
        <v>103.58</v>
      </c>
      <c r="U7" s="24">
        <v>530.47</v>
      </c>
      <c r="V7" s="24">
        <v>53583</v>
      </c>
      <c r="W7" s="24">
        <v>18.32</v>
      </c>
      <c r="X7" s="24">
        <v>2924.84</v>
      </c>
      <c r="Y7" s="24">
        <v>105.52</v>
      </c>
      <c r="Z7" s="24">
        <v>107.71</v>
      </c>
      <c r="AA7" s="24">
        <v>106.9</v>
      </c>
      <c r="AB7" s="24">
        <v>104.14</v>
      </c>
      <c r="AC7" s="24">
        <v>103.22</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85.98</v>
      </c>
      <c r="AV7" s="24">
        <v>94.05</v>
      </c>
      <c r="AW7" s="24">
        <v>95.68</v>
      </c>
      <c r="AX7" s="24">
        <v>93.25</v>
      </c>
      <c r="AY7" s="24">
        <v>96.54</v>
      </c>
      <c r="AZ7" s="24">
        <v>68.180000000000007</v>
      </c>
      <c r="BA7" s="24">
        <v>67.930000000000007</v>
      </c>
      <c r="BB7" s="24">
        <v>68.53</v>
      </c>
      <c r="BC7" s="24">
        <v>69.180000000000007</v>
      </c>
      <c r="BD7" s="24">
        <v>76.319999999999993</v>
      </c>
      <c r="BE7" s="24">
        <v>78.430000000000007</v>
      </c>
      <c r="BF7" s="24">
        <v>797.33</v>
      </c>
      <c r="BG7" s="24">
        <v>806.74</v>
      </c>
      <c r="BH7" s="24">
        <v>832.38</v>
      </c>
      <c r="BI7" s="24">
        <v>838.25</v>
      </c>
      <c r="BJ7" s="24">
        <v>862.98</v>
      </c>
      <c r="BK7" s="24">
        <v>847.44</v>
      </c>
      <c r="BL7" s="24">
        <v>857.88</v>
      </c>
      <c r="BM7" s="24">
        <v>825.1</v>
      </c>
      <c r="BN7" s="24">
        <v>789.87</v>
      </c>
      <c r="BO7" s="24">
        <v>749.43</v>
      </c>
      <c r="BP7" s="24">
        <v>630.82000000000005</v>
      </c>
      <c r="BQ7" s="24">
        <v>99.81</v>
      </c>
      <c r="BR7" s="24">
        <v>105.88</v>
      </c>
      <c r="BS7" s="24">
        <v>99.75</v>
      </c>
      <c r="BT7" s="24">
        <v>102.14</v>
      </c>
      <c r="BU7" s="24">
        <v>99.83</v>
      </c>
      <c r="BV7" s="24">
        <v>94.69</v>
      </c>
      <c r="BW7" s="24">
        <v>94.97</v>
      </c>
      <c r="BX7" s="24">
        <v>97.07</v>
      </c>
      <c r="BY7" s="24">
        <v>98.06</v>
      </c>
      <c r="BZ7" s="24">
        <v>98.46</v>
      </c>
      <c r="CA7" s="24">
        <v>97.81</v>
      </c>
      <c r="CB7" s="24">
        <v>180.25</v>
      </c>
      <c r="CC7" s="24">
        <v>168.93</v>
      </c>
      <c r="CD7" s="24">
        <v>178.99</v>
      </c>
      <c r="CE7" s="24">
        <v>176.04</v>
      </c>
      <c r="CF7" s="24">
        <v>179.84</v>
      </c>
      <c r="CG7" s="24">
        <v>159.78</v>
      </c>
      <c r="CH7" s="24">
        <v>159.49</v>
      </c>
      <c r="CI7" s="24">
        <v>157.81</v>
      </c>
      <c r="CJ7" s="24">
        <v>157.37</v>
      </c>
      <c r="CK7" s="24">
        <v>157.44999999999999</v>
      </c>
      <c r="CL7" s="24">
        <v>138.75</v>
      </c>
      <c r="CM7" s="24">
        <v>55.13</v>
      </c>
      <c r="CN7" s="24">
        <v>55.3</v>
      </c>
      <c r="CO7" s="24">
        <v>54.3</v>
      </c>
      <c r="CP7" s="24">
        <v>52.52</v>
      </c>
      <c r="CQ7" s="24">
        <v>53.4</v>
      </c>
      <c r="CR7" s="24">
        <v>68.31</v>
      </c>
      <c r="CS7" s="24">
        <v>65.28</v>
      </c>
      <c r="CT7" s="24">
        <v>64.92</v>
      </c>
      <c r="CU7" s="24">
        <v>64.14</v>
      </c>
      <c r="CV7" s="24">
        <v>63.71</v>
      </c>
      <c r="CW7" s="24">
        <v>58.94</v>
      </c>
      <c r="CX7" s="24">
        <v>93.54</v>
      </c>
      <c r="CY7" s="24">
        <v>93.2</v>
      </c>
      <c r="CZ7" s="24">
        <v>93.57</v>
      </c>
      <c r="DA7" s="24">
        <v>93.74</v>
      </c>
      <c r="DB7" s="24">
        <v>93.49</v>
      </c>
      <c r="DC7" s="24">
        <v>92.62</v>
      </c>
      <c r="DD7" s="24">
        <v>92.72</v>
      </c>
      <c r="DE7" s="24">
        <v>92.88</v>
      </c>
      <c r="DF7" s="24">
        <v>92.9</v>
      </c>
      <c r="DG7" s="24">
        <v>92.89</v>
      </c>
      <c r="DH7" s="24">
        <v>95.91</v>
      </c>
      <c r="DI7" s="24">
        <v>38.24</v>
      </c>
      <c r="DJ7" s="24">
        <v>39.42</v>
      </c>
      <c r="DK7" s="24">
        <v>41.22</v>
      </c>
      <c r="DL7" s="24">
        <v>42.3</v>
      </c>
      <c r="DM7" s="24">
        <v>43.71</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0.15</v>
      </c>
      <c r="EF7" s="24">
        <v>0.13</v>
      </c>
      <c r="EG7" s="24">
        <v>0.09</v>
      </c>
      <c r="EH7" s="24">
        <v>0.08</v>
      </c>
      <c r="EI7" s="24">
        <v>0.12</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2025-01-24T07:05:26Z</dcterms:created>
  <dcterms:modified xsi:type="dcterms:W3CDTF">2025-01-31T04:08:53Z</dcterms:modified>
  <cp:category/>
</cp:coreProperties>
</file>