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09041_病院事業管理課\10 庶務\01 調査・通知\01 庁内\06 財政課\R6\250123_【岡山県市町村課23(月)〆】公営企業に係る経営比較分析表（令和５年度決算）の分析等について（依頼）\02 回答\"/>
    </mc:Choice>
  </mc:AlternateContent>
  <workbookProtection workbookAlgorithmName="SHA-512" workbookHashValue="0U17t7BUXOgiK8Tts5nxyVKls019Fr2RAtiUbPAGuliEJNhH4tK8yC4Ci45YW9fYsRrxYVcGIIJ4pZ9FeWLZng==" workbookSaltValue="SyMgusliVkMKYk1ninh+YA==" workbookSpinCount="100000" lockStructure="1"/>
  <bookViews>
    <workbookView xWindow="0" yWindow="0" windowWidth="28800" windowHeight="118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DV78" i="4" s="1"/>
  <c r="FI7" i="5"/>
  <c r="FH7" i="5"/>
  <c r="FG7" i="5"/>
  <c r="LK80" i="4" s="1"/>
  <c r="FF7" i="5"/>
  <c r="FE7" i="5"/>
  <c r="FD7" i="5"/>
  <c r="FC7" i="5"/>
  <c r="LZ79" i="4" s="1"/>
  <c r="FB7" i="5"/>
  <c r="FA7" i="5"/>
  <c r="EZ7" i="5"/>
  <c r="EX7" i="5"/>
  <c r="JB80" i="4" s="1"/>
  <c r="EW7" i="5"/>
  <c r="EV7" i="5"/>
  <c r="EU7" i="5"/>
  <c r="ET7" i="5"/>
  <c r="GT80" i="4" s="1"/>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AE79" i="4" s="1"/>
  <c r="DS7" i="5"/>
  <c r="DQ7" i="5"/>
  <c r="DP7" i="5"/>
  <c r="DO7" i="5"/>
  <c r="LJ56" i="4" s="1"/>
  <c r="DN7" i="5"/>
  <c r="DM7" i="5"/>
  <c r="DL7" i="5"/>
  <c r="DK7" i="5"/>
  <c r="LY55" i="4" s="1"/>
  <c r="DJ7" i="5"/>
  <c r="DI7" i="5"/>
  <c r="DH7" i="5"/>
  <c r="DF7" i="5"/>
  <c r="IZ56" i="4" s="1"/>
  <c r="DE7" i="5"/>
  <c r="DD7" i="5"/>
  <c r="DC7" i="5"/>
  <c r="DB7" i="5"/>
  <c r="GR56" i="4" s="1"/>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LY33" i="4" s="1"/>
  <c r="BR7" i="5"/>
  <c r="BQ7" i="5"/>
  <c r="BP7" i="5"/>
  <c r="BN7" i="5"/>
  <c r="IZ34" i="4" s="1"/>
  <c r="BM7" i="5"/>
  <c r="BL7" i="5"/>
  <c r="BK7" i="5"/>
  <c r="BJ7" i="5"/>
  <c r="GR34" i="4" s="1"/>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ID10" i="4" s="1"/>
  <c r="AB6" i="5"/>
  <c r="AA6" i="5"/>
  <c r="Z6" i="5"/>
  <c r="ID8" i="4" s="1"/>
  <c r="Y6" i="5"/>
  <c r="X6" i="5"/>
  <c r="W6" i="5"/>
  <c r="V6" i="5"/>
  <c r="AU12" i="4" s="1"/>
  <c r="U6" i="5"/>
  <c r="T6" i="5"/>
  <c r="S6" i="5"/>
  <c r="R6" i="5"/>
  <c r="CN10" i="4" s="1"/>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H90" i="4"/>
  <c r="G90" i="4"/>
  <c r="F90" i="4"/>
  <c r="E90" i="4"/>
  <c r="C90" i="4"/>
  <c r="B90" i="4"/>
  <c r="MO80" i="4"/>
  <c r="LZ80" i="4"/>
  <c r="KV80" i="4"/>
  <c r="KG80" i="4"/>
  <c r="IM80" i="4"/>
  <c r="HX80" i="4"/>
  <c r="HI80" i="4"/>
  <c r="FO80" i="4"/>
  <c r="EZ80" i="4"/>
  <c r="EK80" i="4"/>
  <c r="DV80" i="4"/>
  <c r="DG80" i="4"/>
  <c r="BI80" i="4"/>
  <c r="AT80" i="4"/>
  <c r="AE80" i="4"/>
  <c r="MO79" i="4"/>
  <c r="LK79" i="4"/>
  <c r="KV79" i="4"/>
  <c r="KG79" i="4"/>
  <c r="JB79" i="4"/>
  <c r="IM79" i="4"/>
  <c r="HX79" i="4"/>
  <c r="HI79" i="4"/>
  <c r="GT79" i="4"/>
  <c r="FO79" i="4"/>
  <c r="EK79" i="4"/>
  <c r="DV79" i="4"/>
  <c r="DG79" i="4"/>
  <c r="BX79" i="4"/>
  <c r="BI79" i="4"/>
  <c r="AT79" i="4"/>
  <c r="P79" i="4"/>
  <c r="HI78" i="4"/>
  <c r="MN56" i="4"/>
  <c r="LY56" i="4"/>
  <c r="KU56" i="4"/>
  <c r="KF56" i="4"/>
  <c r="IK56" i="4"/>
  <c r="HV56" i="4"/>
  <c r="HG56" i="4"/>
  <c r="FL56" i="4"/>
  <c r="EW56" i="4"/>
  <c r="EH56" i="4"/>
  <c r="DS56" i="4"/>
  <c r="DD56" i="4"/>
  <c r="BI56" i="4"/>
  <c r="AT56" i="4"/>
  <c r="AE56" i="4"/>
  <c r="MN55" i="4"/>
  <c r="LJ55" i="4"/>
  <c r="KU55" i="4"/>
  <c r="KF55" i="4"/>
  <c r="IZ55" i="4"/>
  <c r="IK55" i="4"/>
  <c r="HV55" i="4"/>
  <c r="HG55" i="4"/>
  <c r="GR55" i="4"/>
  <c r="FL55" i="4"/>
  <c r="EH55" i="4"/>
  <c r="DS55" i="4"/>
  <c r="DD55" i="4"/>
  <c r="BX55" i="4"/>
  <c r="BI55" i="4"/>
  <c r="AT55" i="4"/>
  <c r="P55" i="4"/>
  <c r="HG54" i="4"/>
  <c r="MN34" i="4"/>
  <c r="LY34" i="4"/>
  <c r="KU34" i="4"/>
  <c r="KF34" i="4"/>
  <c r="IK34" i="4"/>
  <c r="HV34" i="4"/>
  <c r="HG34" i="4"/>
  <c r="FL34" i="4"/>
  <c r="EW34" i="4"/>
  <c r="EH34" i="4"/>
  <c r="DS34" i="4"/>
  <c r="DD34" i="4"/>
  <c r="BI34" i="4"/>
  <c r="AT34" i="4"/>
  <c r="AE34" i="4"/>
  <c r="MN33" i="4"/>
  <c r="LJ33" i="4"/>
  <c r="KU33" i="4"/>
  <c r="KF33" i="4"/>
  <c r="IZ33" i="4"/>
  <c r="IK33" i="4"/>
  <c r="HV33" i="4"/>
  <c r="HG33" i="4"/>
  <c r="GR33" i="4"/>
  <c r="FL33" i="4"/>
  <c r="EH33" i="4"/>
  <c r="DS33" i="4"/>
  <c r="DD33" i="4"/>
  <c r="BX33" i="4"/>
  <c r="BI33" i="4"/>
  <c r="AT33" i="4"/>
  <c r="P33" i="4"/>
  <c r="HG32" i="4"/>
  <c r="LP12" i="4"/>
  <c r="JW12" i="4"/>
  <c r="ID12" i="4"/>
  <c r="FZ12" i="4"/>
  <c r="EG12" i="4"/>
  <c r="CN12" i="4"/>
  <c r="B12" i="4"/>
  <c r="LP10" i="4"/>
  <c r="FZ10" i="4"/>
  <c r="EG10" i="4"/>
  <c r="B10" i="4"/>
  <c r="LP8" i="4"/>
  <c r="JW8" i="4"/>
  <c r="FZ8" i="4"/>
  <c r="EG8" i="4"/>
  <c r="CN8" i="4"/>
  <c r="AU8" i="4"/>
  <c r="B8" i="4"/>
  <c r="B6" i="4"/>
  <c r="JB78" i="4" l="1"/>
  <c r="IZ54" i="4"/>
  <c r="IZ32" i="4"/>
  <c r="BX54" i="4"/>
  <c r="MN32" i="4"/>
  <c r="FO78" i="4"/>
  <c r="FL54" i="4"/>
  <c r="FL32" i="4"/>
  <c r="BX78" i="4"/>
  <c r="BX32" i="4"/>
  <c r="MO78" i="4"/>
  <c r="MN54" i="4"/>
  <c r="D11" i="5"/>
  <c r="KU32" i="4"/>
  <c r="AE32" i="4"/>
  <c r="AE54" i="4"/>
  <c r="AE78" i="4"/>
  <c r="E11" i="5"/>
  <c r="KU54" i="4"/>
  <c r="KV78" i="4"/>
  <c r="DS32" i="4"/>
  <c r="DS54" i="4"/>
  <c r="B11" i="5"/>
  <c r="LZ78" i="4" l="1"/>
  <c r="LY54" i="4"/>
  <c r="LY32" i="4"/>
  <c r="EZ78" i="4"/>
  <c r="EW32" i="4"/>
  <c r="BI78" i="4"/>
  <c r="IM78" i="4"/>
  <c r="IK54" i="4"/>
  <c r="IK32" i="4"/>
  <c r="EW54" i="4"/>
  <c r="BI54" i="4"/>
  <c r="BI32" i="4"/>
  <c r="GT78" i="4"/>
  <c r="GR54" i="4"/>
  <c r="GR32" i="4"/>
  <c r="P78" i="4"/>
  <c r="KG78" i="4"/>
  <c r="DG78" i="4"/>
  <c r="DD54" i="4"/>
  <c r="DD32" i="4"/>
  <c r="P54" i="4"/>
  <c r="P32" i="4"/>
  <c r="KF54" i="4"/>
  <c r="KF32" i="4"/>
  <c r="AT78" i="4"/>
  <c r="AT54" i="4"/>
  <c r="AT32" i="4"/>
  <c r="HV54" i="4"/>
  <c r="EK78" i="4"/>
  <c r="LK78" i="4"/>
  <c r="LJ54" i="4"/>
  <c r="LJ32" i="4"/>
  <c r="HX78" i="4"/>
  <c r="HV32" i="4"/>
  <c r="EH54" i="4"/>
  <c r="EH32" i="4"/>
</calcChain>
</file>

<file path=xl/sharedStrings.xml><?xml version="1.0" encoding="utf-8"?>
<sst xmlns="http://schemas.openxmlformats.org/spreadsheetml/2006/main" count="393" uniqueCount="188">
  <si>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</si>
  <si>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</si>
  <si>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</si>
  <si>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</si>
  <si>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</si>
  <si>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</si>
  <si>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</si>
  <si>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</si>
  <si>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</si>
  <si>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</si>
  <si>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</si>
  <si>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</si>
  <si>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</si>
  <si>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</si>
  <si>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</si>
  <si>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</si>
  <si>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</si>
  <si>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</si>
  <si>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</si>
  <si>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</si>
  <si>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</si>
  <si>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</si>
  <si>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</si>
  <si>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</si>
  <si>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</si>
  <si>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</si>
  <si>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</si>
  <si>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</si>
  <si>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</si>
  <si>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</si>
  <si>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</si>
  <si>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</si>
  <si>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</si>
  <si>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</si>
  <si>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</si>
  <si>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</si>
  <si>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</si>
  <si>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</si>
  <si>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</si>
  <si>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</si>
  <si>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</si>
  <si>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</si>
  <si>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</si>
  <si>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</si>
  <si>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</si>
  <si>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</si>
  <si>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</si>
  <si>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</si>
  <si>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</si>
  <si>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</si>
  <si>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</si>
  <si>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</si>
  <si>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</si>
  <si>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</si>
  <si>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</si>
  <si>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</si>
  <si>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</si>
  <si>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</si>
  <si>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</si>
  <si>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</si>
  <si>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</si>
  <si>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</si>
  <si>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</si>
  <si>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</si>
  <si>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</si>
  <si>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</si>
  <si>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</si>
  <si>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</si>
  <si>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</si>
  <si>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</si>
  <si>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</si>
  <si>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</si>
  <si>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</si>
  <si>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</si>
  <si>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</si>
  <si>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</si>
  <si>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</si>
  <si>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</si>
  <si>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</si>
  <si>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</si>
  <si>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</si>
  <si>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</si>
  <si>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</si>
  <si>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</si>
  <si>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</si>
  <si>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</si>
  <si>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</si>
  <si>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</si>
  <si>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</si>
  <si>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</si>
  <si>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</si>
  <si>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</si>
  <si>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</si>
  <si>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</si>
  <si>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</si>
  <si>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</si>
  <si>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</si>
  <si>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</si>
  <si>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</si>
  <si>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</si>
  <si>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</si>
  <si>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</si>
  <si>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</si>
  <si>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</si>
  <si>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</si>
  <si>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</si>
  <si>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</si>
  <si>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</si>
  <si>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</si>
  <si>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</si>
  <si>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</si>
  <si>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</si>
  <si>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</si>
  <si>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</si>
  <si>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</si>
  <si>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</si>
  <si>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</si>
  <si>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</si>
  <si>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</si>
  <si>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</si>
  <si>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</si>
  <si>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</si>
  <si>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</si>
  <si>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</si>
  <si>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</si>
  <si>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</si>
  <si>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</si>
  <si>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</si>
  <si>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</si>
  <si>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</si>
  <si>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</si>
  <si>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</si>
  <si>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</si>
  <si>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</si>
  <si>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</si>
  <si>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</si>
  <si>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</si>
  <si>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</si>
  <si>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</si>
  <si>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</si>
  <si>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</si>
  <si>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</si>
  <si>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</si>
  <si>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</si>
  <si>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</si>
  <si>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</si>
  <si>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</si>
  <si>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</si>
  <si>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</si>
  <si>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</si>
  <si>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</si>
  <si>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</si>
  <si>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</si>
  <si>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</si>
  <si>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</si>
  <si>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</si>
  <si>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</si>
  <si>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</si>
  <si>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</si>
  <si>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</si>
  <si>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</si>
  <si>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</si>
  <si>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</si>
  <si>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</si>
  <si>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</si>
  <si>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</si>
  <si>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</si>
  <si>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</si>
  <si>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玉野市民病院</t>
  </si>
  <si>
    <t>地方独立行政法人</t>
  </si>
  <si>
    <t>病院事業</t>
  </si>
  <si>
    <t>一般病院</t>
  </si>
  <si>
    <t>100床以上～200床未満</t>
  </si>
  <si>
    <t>非設置</t>
  </si>
  <si>
    <t>直営</t>
  </si>
  <si>
    <t>ド</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</si>
  <si>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</si>
  <si>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</si>
  <si>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</si>
  <si>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</si>
  <si>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</si>
  <si>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</si>
  <si>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</si>
  <si>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</si>
  <si>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地方独立行政法人への移行に際して固定資産の再評価が行われたことにより令和３年度の償却率は平均値を大きく下回っているが、建物の建築年数が50年以上経過し、施設の老朽化が進んでいる状況である。
　また、令和７年１月には２病院を集約する形で、新病院が開院したところであり、令和６年12月31日をもって当院は閉院となっている。</t>
    <rPh sb="60" eb="62">
      <t>タテモノ</t>
    </rPh>
    <rPh sb="63" eb="65">
      <t>ケンチク</t>
    </rPh>
    <rPh sb="65" eb="67">
      <t>ネンスウ</t>
    </rPh>
    <phoneticPr fontId="5"/>
  </si>
  <si>
    <t>　令和３年度に地方独立行政法人制度の下、玉野三井病院と経営統合し、１法人２病院による経営統合を行っている。
　当院では特に救急医療や小児医療を始めとする不採算医療を担い、地域急性期及び回復期を中心に地域における中核医療機関の役割を担っている。
　また、同一医療圏内には高度急性期機能を持った多数の病院が設置されており、高度治療を終えた方が地元に戻って安心して療養できる場所として、バックベッドの役割も担っている。</t>
    <rPh sb="7" eb="9">
      <t>チホウ</t>
    </rPh>
    <rPh sb="9" eb="11">
      <t>ドクリツ</t>
    </rPh>
    <rPh sb="11" eb="13">
      <t>ギョウセイ</t>
    </rPh>
    <rPh sb="13" eb="15">
      <t>ホウジン</t>
    </rPh>
    <rPh sb="15" eb="17">
      <t>セイド</t>
    </rPh>
    <rPh sb="18" eb="19">
      <t>モト</t>
    </rPh>
    <rPh sb="20" eb="22">
      <t>タマノ</t>
    </rPh>
    <rPh sb="22" eb="24">
      <t>ミツイ</t>
    </rPh>
    <rPh sb="24" eb="26">
      <t>ビョウイン</t>
    </rPh>
    <rPh sb="27" eb="29">
      <t>ケイエイ</t>
    </rPh>
    <rPh sb="29" eb="31">
      <t>トウゴウ</t>
    </rPh>
    <rPh sb="90" eb="91">
      <t>オヨ</t>
    </rPh>
    <phoneticPr fontId="5"/>
  </si>
  <si>
    <t>　収入面では、医業収益の柱となる入院収益の増加を目指し、病床利用率の向上に取り組んだ結果、前年度と比較して増加したが、入院患者１人１日当たり収益は微減となった。
　費用面では、職員給与費及び材料費対医業収益比率が平均値を下回るなど、一定の経費抑制が進んでいる状況となっている。
　全体で見ると、当院の統計に法人本部の収支が合わせて計上されている統計的な要因はあるが、新型コロナウイルス感染症の５類移行に伴い、補助金収益が減少したことが主な要因となり、経常収支比率は100%を下回っている。</t>
    <rPh sb="7" eb="9">
      <t>イギョウ</t>
    </rPh>
    <rPh sb="9" eb="11">
      <t>シュウエキ</t>
    </rPh>
    <rPh sb="12" eb="13">
      <t>ハシラ</t>
    </rPh>
    <rPh sb="16" eb="18">
      <t>ニュウイン</t>
    </rPh>
    <rPh sb="18" eb="20">
      <t>シュウエキ</t>
    </rPh>
    <rPh sb="21" eb="23">
      <t>ゾウカ</t>
    </rPh>
    <rPh sb="24" eb="26">
      <t>メザ</t>
    </rPh>
    <rPh sb="28" eb="30">
      <t>ビョウショウ</t>
    </rPh>
    <rPh sb="30" eb="33">
      <t>リヨウリツ</t>
    </rPh>
    <rPh sb="34" eb="36">
      <t>コウジョウ</t>
    </rPh>
    <rPh sb="37" eb="38">
      <t>ト</t>
    </rPh>
    <rPh sb="39" eb="40">
      <t>ク</t>
    </rPh>
    <rPh sb="42" eb="44">
      <t>ケッカ</t>
    </rPh>
    <rPh sb="45" eb="48">
      <t>ゼンネンド</t>
    </rPh>
    <rPh sb="49" eb="51">
      <t>ヒカク</t>
    </rPh>
    <rPh sb="53" eb="55">
      <t>ゾウカ</t>
    </rPh>
    <rPh sb="59" eb="61">
      <t>ニュウイン</t>
    </rPh>
    <rPh sb="61" eb="63">
      <t>カンジャ</t>
    </rPh>
    <rPh sb="64" eb="65">
      <t>ニン</t>
    </rPh>
    <rPh sb="66" eb="67">
      <t>ニチ</t>
    </rPh>
    <rPh sb="67" eb="68">
      <t>ア</t>
    </rPh>
    <rPh sb="70" eb="72">
      <t>シュウエキ</t>
    </rPh>
    <rPh sb="73" eb="75">
      <t>ビゲン</t>
    </rPh>
    <rPh sb="88" eb="90">
      <t>ショクイン</t>
    </rPh>
    <rPh sb="93" eb="94">
      <t>オヨ</t>
    </rPh>
    <rPh sb="98" eb="99">
      <t>タイ</t>
    </rPh>
    <rPh sb="99" eb="101">
      <t>イギョウ</t>
    </rPh>
    <rPh sb="101" eb="103">
      <t>シュウエキ</t>
    </rPh>
    <rPh sb="153" eb="155">
      <t>ホウジン</t>
    </rPh>
    <rPh sb="155" eb="157">
      <t>ホンブ</t>
    </rPh>
    <rPh sb="158" eb="160">
      <t>シュウシ</t>
    </rPh>
    <rPh sb="161" eb="162">
      <t>ア</t>
    </rPh>
    <rPh sb="165" eb="167">
      <t>ケイジョウ</t>
    </rPh>
    <rPh sb="172" eb="175">
      <t>トウケイテキ</t>
    </rPh>
    <rPh sb="176" eb="178">
      <t>ヨウイン</t>
    </rPh>
    <rPh sb="183" eb="185">
      <t>シンガタ</t>
    </rPh>
    <rPh sb="192" eb="195">
      <t>カンセンショウ</t>
    </rPh>
    <rPh sb="197" eb="198">
      <t>ルイ</t>
    </rPh>
    <rPh sb="198" eb="200">
      <t>イコウ</t>
    </rPh>
    <rPh sb="201" eb="202">
      <t>トモナ</t>
    </rPh>
    <rPh sb="204" eb="207">
      <t>ホジョキン</t>
    </rPh>
    <rPh sb="207" eb="209">
      <t>シュウエキ</t>
    </rPh>
    <rPh sb="210" eb="212">
      <t>ゲンショウ</t>
    </rPh>
    <rPh sb="217" eb="218">
      <t>オモ</t>
    </rPh>
    <rPh sb="219" eb="221">
      <t>ヨウイン</t>
    </rPh>
    <rPh sb="225" eb="227">
      <t>ケイジョウ</t>
    </rPh>
    <rPh sb="227" eb="229">
      <t>シュウシ</t>
    </rPh>
    <rPh sb="229" eb="231">
      <t>ヒリツ</t>
    </rPh>
    <rPh sb="237" eb="239">
      <t>シタマワ</t>
    </rPh>
    <phoneticPr fontId="5"/>
  </si>
  <si>
    <t xml:space="preserve">　令和５年度は、前年度と比較して医業収支比率は増加したものの、新型コロナウイルス感染症の補助金収益が減少したこともあり、経常収支比率は100%を下回っている。
　一方で、地域における中核病院として、また公的病院としての役割を果たすため、救急医療受入の強化や地域の医療機関との患者の紹介・逆紹介を積極的に推進しており、一つの結果として病床利用率の改善につながったものと考えている。
　令和７年１月には新病院が開院し、より一層経営の健全化に向けた取り組みを進めていくこととしており、安定的な経営基盤の確立に努めることとしている。
</t>
    <rPh sb="1" eb="3">
      <t>レイワ</t>
    </rPh>
    <rPh sb="4" eb="6">
      <t>ネンド</t>
    </rPh>
    <rPh sb="8" eb="11">
      <t>ゼンネンド</t>
    </rPh>
    <rPh sb="12" eb="14">
      <t>ヒカク</t>
    </rPh>
    <rPh sb="16" eb="18">
      <t>イギョウ</t>
    </rPh>
    <rPh sb="18" eb="20">
      <t>シュウシ</t>
    </rPh>
    <rPh sb="20" eb="22">
      <t>ヒリツ</t>
    </rPh>
    <rPh sb="23" eb="25">
      <t>ゾウカ</t>
    </rPh>
    <rPh sb="60" eb="62">
      <t>ケイジョウ</t>
    </rPh>
    <rPh sb="62" eb="64">
      <t>シュウシ</t>
    </rPh>
    <rPh sb="64" eb="66">
      <t>ヒリツ</t>
    </rPh>
    <rPh sb="72" eb="74">
      <t>シタマワ</t>
    </rPh>
    <rPh sb="81" eb="83">
      <t>イッポウ</t>
    </rPh>
    <rPh sb="85" eb="87">
      <t>チイキ</t>
    </rPh>
    <rPh sb="91" eb="93">
      <t>チュウカク</t>
    </rPh>
    <rPh sb="93" eb="95">
      <t>ビョウイン</t>
    </rPh>
    <rPh sb="101" eb="103">
      <t>コウテキ</t>
    </rPh>
    <rPh sb="103" eb="105">
      <t>ビョウイン</t>
    </rPh>
    <rPh sb="109" eb="111">
      <t>ヤクワリ</t>
    </rPh>
    <rPh sb="112" eb="113">
      <t>ハ</t>
    </rPh>
    <rPh sb="118" eb="123">
      <t>キュウキュウイリョウウ</t>
    </rPh>
    <rPh sb="123" eb="124">
      <t>イ</t>
    </rPh>
    <rPh sb="125" eb="127">
      <t>キョウカ</t>
    </rPh>
    <rPh sb="128" eb="130">
      <t>チイキ</t>
    </rPh>
    <rPh sb="131" eb="133">
      <t>イリョウ</t>
    </rPh>
    <rPh sb="133" eb="135">
      <t>キカン</t>
    </rPh>
    <rPh sb="137" eb="139">
      <t>カンジャ</t>
    </rPh>
    <rPh sb="140" eb="142">
      <t>ショウカイ</t>
    </rPh>
    <rPh sb="143" eb="144">
      <t>ギャク</t>
    </rPh>
    <rPh sb="144" eb="146">
      <t>ショウカイ</t>
    </rPh>
    <rPh sb="147" eb="150">
      <t>セッキョクテキ</t>
    </rPh>
    <rPh sb="151" eb="153">
      <t>スイシン</t>
    </rPh>
    <rPh sb="158" eb="159">
      <t>ヒト</t>
    </rPh>
    <rPh sb="161" eb="163">
      <t>ケッカ</t>
    </rPh>
    <rPh sb="166" eb="168">
      <t>ビョウショウ</t>
    </rPh>
    <rPh sb="168" eb="171">
      <t>リヨウリツ</t>
    </rPh>
    <rPh sb="172" eb="174">
      <t>カイゼン</t>
    </rPh>
    <rPh sb="183" eb="184">
      <t>カンガ</t>
    </rPh>
    <rPh sb="191" eb="193">
      <t>レイワ</t>
    </rPh>
    <rPh sb="194" eb="195">
      <t>ネン</t>
    </rPh>
    <rPh sb="196" eb="197">
      <t>ガツ</t>
    </rPh>
    <rPh sb="199" eb="200">
      <t>シン</t>
    </rPh>
    <rPh sb="200" eb="202">
      <t>ビョウイン</t>
    </rPh>
    <rPh sb="203" eb="205">
      <t>カイイン</t>
    </rPh>
    <rPh sb="209" eb="211">
      <t>イッソウ</t>
    </rPh>
    <rPh sb="211" eb="213">
      <t>ケイエイ</t>
    </rPh>
    <rPh sb="214" eb="217">
      <t>ケンゼンカ</t>
    </rPh>
    <rPh sb="218" eb="219">
      <t>ム</t>
    </rPh>
    <rPh sb="221" eb="222">
      <t>ト</t>
    </rPh>
    <rPh sb="223" eb="224">
      <t>ク</t>
    </rPh>
    <rPh sb="226" eb="227">
      <t>スス</t>
    </rPh>
    <rPh sb="239" eb="242">
      <t>アンテイテキ</t>
    </rPh>
    <rPh sb="243" eb="245">
      <t>ケイエイ</t>
    </rPh>
    <rPh sb="245" eb="247">
      <t>キバン</t>
    </rPh>
    <rPh sb="248" eb="250">
      <t>カクリツ</t>
    </rPh>
    <rPh sb="251" eb="252">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</si>
</sst>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#N/A</c:v>
                </c:pt>
                <c:pt idx="1">
                  <c:v>#N/A</c:v>
                </c:pt>
                <c:pt idx="2">
                  <c:v>58.4</c:v>
                </c:pt>
                <c:pt idx="3">
                  <c:v>57.1</c:v>
                </c:pt>
                <c:pt idx="4">
                  <c:v>60.6</c:v>
                </c:pt>
              </c:numCache>
            </c:numRef>
          </c:val>
          <c:extLst>
            <c:ext xmlns:c16="http://schemas.microsoft.com/office/drawing/2014/chart" uri="{C3380CC4-5D6E-409C-BE32-E72D297353CC}">
              <c16:uniqueId val="{00000000-BDDB-4765-B811-A62DA60CFC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65</c:v>
                </c:pt>
                <c:pt idx="3">
                  <c:v>63.3</c:v>
                </c:pt>
                <c:pt idx="4">
                  <c:v>64.7</c:v>
                </c:pt>
              </c:numCache>
            </c:numRef>
          </c:val>
          <c:smooth val="0"/>
          <c:extLst>
            <c:ext xmlns:c16="http://schemas.microsoft.com/office/drawing/2014/chart" uri="{C3380CC4-5D6E-409C-BE32-E72D297353CC}">
              <c16:uniqueId val="{00000001-BDDB-4765-B811-A62DA60CFC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#N/A</c:v>
                </c:pt>
                <c:pt idx="1">
                  <c:v>#N/A</c:v>
                </c:pt>
                <c:pt idx="2">
                  <c:v>9973</c:v>
                </c:pt>
                <c:pt idx="3">
                  <c:v>11680</c:v>
                </c:pt>
                <c:pt idx="4">
                  <c:v>12831</c:v>
                </c:pt>
              </c:numCache>
            </c:numRef>
          </c:val>
          <c:extLst>
            <c:ext xmlns:c16="http://schemas.microsoft.com/office/drawing/2014/chart" uri="{C3380CC4-5D6E-409C-BE32-E72D297353CC}">
              <c16:uniqueId val="{00000000-1B8F-47C9-B514-9AD2AB0C83F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11512</c:v>
                </c:pt>
                <c:pt idx="3">
                  <c:v>11831</c:v>
                </c:pt>
                <c:pt idx="4">
                  <c:v>11652</c:v>
                </c:pt>
              </c:numCache>
            </c:numRef>
          </c:val>
          <c:smooth val="0"/>
          <c:extLst>
            <c:ext xmlns:c16="http://schemas.microsoft.com/office/drawing/2014/chart" uri="{C3380CC4-5D6E-409C-BE32-E72D297353CC}">
              <c16:uniqueId val="{00000001-1B8F-47C9-B514-9AD2AB0C83F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#N/A</c:v>
                </c:pt>
                <c:pt idx="1">
                  <c:v>#N/A</c:v>
                </c:pt>
                <c:pt idx="2">
                  <c:v>32879</c:v>
                </c:pt>
                <c:pt idx="3">
                  <c:v>33019</c:v>
                </c:pt>
                <c:pt idx="4">
                  <c:v>32341</c:v>
                </c:pt>
              </c:numCache>
            </c:numRef>
          </c:val>
          <c:extLst>
            <c:ext xmlns:c16="http://schemas.microsoft.com/office/drawing/2014/chart" uri="{C3380CC4-5D6E-409C-BE32-E72D297353CC}">
              <c16:uniqueId val="{00000000-06C7-4634-AB9C-7F79239037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39289</c:v>
                </c:pt>
                <c:pt idx="3">
                  <c:v>40846</c:v>
                </c:pt>
                <c:pt idx="4">
                  <c:v>41075</c:v>
                </c:pt>
              </c:numCache>
            </c:numRef>
          </c:val>
          <c:smooth val="0"/>
          <c:extLst>
            <c:ext xmlns:c16="http://schemas.microsoft.com/office/drawing/2014/chart" uri="{C3380CC4-5D6E-409C-BE32-E72D297353CC}">
              <c16:uniqueId val="{00000001-06C7-4634-AB9C-7F79239037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#N/A</c:v>
                </c:pt>
                <c:pt idx="1">
                  <c:v>#N/A</c:v>
                </c:pt>
                <c:pt idx="2">
                  <c:v>0</c:v>
                </c:pt>
                <c:pt idx="3">
                  <c:v>0</c:v>
                </c:pt>
                <c:pt idx="4">
                  <c:v>2.2999999999999998</c:v>
                </c:pt>
              </c:numCache>
            </c:numRef>
          </c:val>
          <c:extLst>
            <c:ext xmlns:c16="http://schemas.microsoft.com/office/drawing/2014/chart" uri="{C3380CC4-5D6E-409C-BE32-E72D297353CC}">
              <c16:uniqueId val="{00000000-2DA4-46B9-88D3-AEE29D2C204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121.6</c:v>
                </c:pt>
                <c:pt idx="3">
                  <c:v>118.9</c:v>
                </c:pt>
                <c:pt idx="4">
                  <c:v>121.9</c:v>
                </c:pt>
              </c:numCache>
            </c:numRef>
          </c:val>
          <c:smooth val="0"/>
          <c:extLst>
            <c:ext xmlns:c16="http://schemas.microsoft.com/office/drawing/2014/chart" uri="{C3380CC4-5D6E-409C-BE32-E72D297353CC}">
              <c16:uniqueId val="{00000001-2DA4-46B9-88D3-AEE29D2C204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#N/A</c:v>
                </c:pt>
                <c:pt idx="1">
                  <c:v>#N/A</c:v>
                </c:pt>
                <c:pt idx="2">
                  <c:v>85.2</c:v>
                </c:pt>
                <c:pt idx="3">
                  <c:v>87.2</c:v>
                </c:pt>
                <c:pt idx="4">
                  <c:v>90.7</c:v>
                </c:pt>
              </c:numCache>
            </c:numRef>
          </c:val>
          <c:extLst>
            <c:ext xmlns:c16="http://schemas.microsoft.com/office/drawing/2014/chart" uri="{C3380CC4-5D6E-409C-BE32-E72D297353CC}">
              <c16:uniqueId val="{00000000-71BF-4FB8-BF85-A56142BCF21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78.599999999999994</c:v>
                </c:pt>
                <c:pt idx="3">
                  <c:v>78.099999999999994</c:v>
                </c:pt>
                <c:pt idx="4">
                  <c:v>77.5</c:v>
                </c:pt>
              </c:numCache>
            </c:numRef>
          </c:val>
          <c:smooth val="0"/>
          <c:extLst>
            <c:ext xmlns:c16="http://schemas.microsoft.com/office/drawing/2014/chart" uri="{C3380CC4-5D6E-409C-BE32-E72D297353CC}">
              <c16:uniqueId val="{00000001-71BF-4FB8-BF85-A56142BCF21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#N/A</c:v>
                </c:pt>
                <c:pt idx="1">
                  <c:v>#N/A</c:v>
                </c:pt>
                <c:pt idx="2">
                  <c:v>87.3</c:v>
                </c:pt>
                <c:pt idx="3">
                  <c:v>90.6</c:v>
                </c:pt>
                <c:pt idx="4">
                  <c:v>93.9</c:v>
                </c:pt>
              </c:numCache>
            </c:numRef>
          </c:val>
          <c:extLst>
            <c:ext xmlns:c16="http://schemas.microsoft.com/office/drawing/2014/chart" uri="{C3380CC4-5D6E-409C-BE32-E72D297353CC}">
              <c16:uniqueId val="{00000000-8C11-41D1-999A-5F938ABCF8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82.2</c:v>
                </c:pt>
                <c:pt idx="3">
                  <c:v>81.7</c:v>
                </c:pt>
                <c:pt idx="4">
                  <c:v>81</c:v>
                </c:pt>
              </c:numCache>
            </c:numRef>
          </c:val>
          <c:smooth val="0"/>
          <c:extLst>
            <c:ext xmlns:c16="http://schemas.microsoft.com/office/drawing/2014/chart" uri="{C3380CC4-5D6E-409C-BE32-E72D297353CC}">
              <c16:uniqueId val="{00000001-8C11-41D1-999A-5F938ABCF8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#N/A</c:v>
                </c:pt>
                <c:pt idx="1">
                  <c:v>#N/A</c:v>
                </c:pt>
                <c:pt idx="2">
                  <c:v>104.5</c:v>
                </c:pt>
                <c:pt idx="3">
                  <c:v>103.6</c:v>
                </c:pt>
                <c:pt idx="4">
                  <c:v>97.8</c:v>
                </c:pt>
              </c:numCache>
            </c:numRef>
          </c:val>
          <c:extLst>
            <c:ext xmlns:c16="http://schemas.microsoft.com/office/drawing/2014/chart" uri="{C3380CC4-5D6E-409C-BE32-E72D297353CC}">
              <c16:uniqueId val="{00000000-A5CB-404C-AF65-2F4CA9B8ECB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105.9</c:v>
                </c:pt>
                <c:pt idx="3">
                  <c:v>104.3</c:v>
                </c:pt>
                <c:pt idx="4">
                  <c:v>96.3</c:v>
                </c:pt>
              </c:numCache>
            </c:numRef>
          </c:val>
          <c:smooth val="0"/>
          <c:extLst>
            <c:ext xmlns:c16="http://schemas.microsoft.com/office/drawing/2014/chart" uri="{C3380CC4-5D6E-409C-BE32-E72D297353CC}">
              <c16:uniqueId val="{00000001-A5CB-404C-AF65-2F4CA9B8ECB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#N/A</c:v>
                </c:pt>
                <c:pt idx="1">
                  <c:v>#N/A</c:v>
                </c:pt>
                <c:pt idx="2">
                  <c:v>22.5</c:v>
                </c:pt>
                <c:pt idx="3">
                  <c:v>42</c:v>
                </c:pt>
                <c:pt idx="4">
                  <c:v>51.9</c:v>
                </c:pt>
              </c:numCache>
            </c:numRef>
          </c:val>
          <c:extLst>
            <c:ext xmlns:c16="http://schemas.microsoft.com/office/drawing/2014/chart" uri="{C3380CC4-5D6E-409C-BE32-E72D297353CC}">
              <c16:uniqueId val="{00000000-20F0-4748-A843-56E4F4AAE48C}"/>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58.1</c:v>
                </c:pt>
                <c:pt idx="3">
                  <c:v>59.4</c:v>
                </c:pt>
                <c:pt idx="4">
                  <c:v>59.1</c:v>
                </c:pt>
              </c:numCache>
            </c:numRef>
          </c:val>
          <c:smooth val="0"/>
          <c:extLst>
            <c:ext xmlns:c16="http://schemas.microsoft.com/office/drawing/2014/chart" uri="{C3380CC4-5D6E-409C-BE32-E72D297353CC}">
              <c16:uniqueId val="{00000001-20F0-4748-A843-56E4F4AAE48C}"/>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#N/A</c:v>
                </c:pt>
                <c:pt idx="1">
                  <c:v>#N/A</c:v>
                </c:pt>
                <c:pt idx="2">
                  <c:v>30.5</c:v>
                </c:pt>
                <c:pt idx="3">
                  <c:v>52.8</c:v>
                </c:pt>
                <c:pt idx="4">
                  <c:v>62.7</c:v>
                </c:pt>
              </c:numCache>
            </c:numRef>
          </c:val>
          <c:extLst>
            <c:ext xmlns:c16="http://schemas.microsoft.com/office/drawing/2014/chart" uri="{C3380CC4-5D6E-409C-BE32-E72D297353CC}">
              <c16:uniqueId val="{00000000-873E-4288-8E08-45112F26778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73.900000000000006</c:v>
                </c:pt>
                <c:pt idx="3">
                  <c:v>74.3</c:v>
                </c:pt>
                <c:pt idx="4">
                  <c:v>72.2</c:v>
                </c:pt>
              </c:numCache>
            </c:numRef>
          </c:val>
          <c:smooth val="0"/>
          <c:extLst>
            <c:ext xmlns:c16="http://schemas.microsoft.com/office/drawing/2014/chart" uri="{C3380CC4-5D6E-409C-BE32-E72D297353CC}">
              <c16:uniqueId val="{00000001-873E-4288-8E08-45112F26778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#N/A</c:v>
                </c:pt>
                <c:pt idx="1">
                  <c:v>#N/A</c:v>
                </c:pt>
                <c:pt idx="2">
                  <c:v>2081106</c:v>
                </c:pt>
                <c:pt idx="3">
                  <c:v>2236437</c:v>
                </c:pt>
                <c:pt idx="4">
                  <c:v>2342673</c:v>
                </c:pt>
              </c:numCache>
            </c:numRef>
          </c:val>
          <c:extLst>
            <c:ext xmlns:c16="http://schemas.microsoft.com/office/drawing/2014/chart" uri="{C3380CC4-5D6E-409C-BE32-E72D297353CC}">
              <c16:uniqueId val="{00000000-ECEF-4953-827E-747FBE4B023B}"/>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43530781</c:v>
                </c:pt>
                <c:pt idx="3">
                  <c:v>44196357</c:v>
                </c:pt>
                <c:pt idx="4">
                  <c:v>45484013</c:v>
                </c:pt>
              </c:numCache>
            </c:numRef>
          </c:val>
          <c:smooth val="0"/>
          <c:extLst>
            <c:ext xmlns:c16="http://schemas.microsoft.com/office/drawing/2014/chart" uri="{C3380CC4-5D6E-409C-BE32-E72D297353CC}">
              <c16:uniqueId val="{00000001-ECEF-4953-827E-747FBE4B023B}"/>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#N/A</c:v>
                </c:pt>
                <c:pt idx="1">
                  <c:v>#N/A</c:v>
                </c:pt>
                <c:pt idx="2">
                  <c:v>9.8000000000000007</c:v>
                </c:pt>
                <c:pt idx="3">
                  <c:v>10.8</c:v>
                </c:pt>
                <c:pt idx="4">
                  <c:v>11.7</c:v>
                </c:pt>
              </c:numCache>
            </c:numRef>
          </c:val>
          <c:extLst>
            <c:ext xmlns:c16="http://schemas.microsoft.com/office/drawing/2014/chart" uri="{C3380CC4-5D6E-409C-BE32-E72D297353CC}">
              <c16:uniqueId val="{00000000-5B70-4B33-BF8A-6C61CD6EFC5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17.3</c:v>
                </c:pt>
                <c:pt idx="3">
                  <c:v>17.899999999999999</c:v>
                </c:pt>
                <c:pt idx="4">
                  <c:v>18</c:v>
                </c:pt>
              </c:numCache>
            </c:numRef>
          </c:val>
          <c:smooth val="0"/>
          <c:extLst>
            <c:ext xmlns:c16="http://schemas.microsoft.com/office/drawing/2014/chart" uri="{C3380CC4-5D6E-409C-BE32-E72D297353CC}">
              <c16:uniqueId val="{00000001-5B70-4B33-BF8A-6C61CD6EFC5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#N/A</c:v>
                </c:pt>
                <c:pt idx="1">
                  <c:v>#N/A</c:v>
                </c:pt>
                <c:pt idx="2">
                  <c:v>63.1</c:v>
                </c:pt>
                <c:pt idx="3">
                  <c:v>60.2</c:v>
                </c:pt>
                <c:pt idx="4">
                  <c:v>62.5</c:v>
                </c:pt>
              </c:numCache>
            </c:numRef>
          </c:val>
          <c:extLst>
            <c:ext xmlns:c16="http://schemas.microsoft.com/office/drawing/2014/chart" uri="{C3380CC4-5D6E-409C-BE32-E72D297353CC}">
              <c16:uniqueId val="{00000000-DEE9-425B-B2D0-561D30733B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67.099999999999994</c:v>
                </c:pt>
                <c:pt idx="3">
                  <c:v>66.900000000000006</c:v>
                </c:pt>
                <c:pt idx="4">
                  <c:v>68.099999999999994</c:v>
                </c:pt>
              </c:numCache>
            </c:numRef>
          </c:val>
          <c:smooth val="0"/>
          <c:extLst>
            <c:ext xmlns:c16="http://schemas.microsoft.com/office/drawing/2014/chart" uri="{C3380CC4-5D6E-409C-BE32-E72D297353CC}">
              <c16:uniqueId val="{00000001-DEE9-425B-B2D0-561D30733B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K16" zoomScale="80" zoomScaleNormal="8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岡山県地方独立行政法人玉野医療センター　玉野市民病院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199</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12</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199</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10895</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133</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133</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82</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f>データ!AK7</f>
        <v>104.5</v>
      </c>
      <c r="AU33" s="129"/>
      <c r="AV33" s="129"/>
      <c r="AW33" s="129"/>
      <c r="AX33" s="129"/>
      <c r="AY33" s="129"/>
      <c r="AZ33" s="129"/>
      <c r="BA33" s="129"/>
      <c r="BB33" s="129"/>
      <c r="BC33" s="129"/>
      <c r="BD33" s="129"/>
      <c r="BE33" s="129"/>
      <c r="BF33" s="129"/>
      <c r="BG33" s="129"/>
      <c r="BH33" s="130"/>
      <c r="BI33" s="128">
        <f>データ!AL7</f>
        <v>103.6</v>
      </c>
      <c r="BJ33" s="129"/>
      <c r="BK33" s="129"/>
      <c r="BL33" s="129"/>
      <c r="BM33" s="129"/>
      <c r="BN33" s="129"/>
      <c r="BO33" s="129"/>
      <c r="BP33" s="129"/>
      <c r="BQ33" s="129"/>
      <c r="BR33" s="129"/>
      <c r="BS33" s="129"/>
      <c r="BT33" s="129"/>
      <c r="BU33" s="129"/>
      <c r="BV33" s="129"/>
      <c r="BW33" s="130"/>
      <c r="BX33" s="128">
        <f>データ!AM7</f>
        <v>97.8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f>データ!AV7</f>
        <v>87.3</v>
      </c>
      <c r="EI33" s="129"/>
      <c r="EJ33" s="129"/>
      <c r="EK33" s="129"/>
      <c r="EL33" s="129"/>
      <c r="EM33" s="129"/>
      <c r="EN33" s="129"/>
      <c r="EO33" s="129"/>
      <c r="EP33" s="129"/>
      <c r="EQ33" s="129"/>
      <c r="ER33" s="129"/>
      <c r="ES33" s="129"/>
      <c r="ET33" s="129"/>
      <c r="EU33" s="129"/>
      <c r="EV33" s="130"/>
      <c r="EW33" s="128">
        <f>データ!AW7</f>
        <v>90.6</v>
      </c>
      <c r="EX33" s="129"/>
      <c r="EY33" s="129"/>
      <c r="EZ33" s="129"/>
      <c r="FA33" s="129"/>
      <c r="FB33" s="129"/>
      <c r="FC33" s="129"/>
      <c r="FD33" s="129"/>
      <c r="FE33" s="129"/>
      <c r="FF33" s="129"/>
      <c r="FG33" s="129"/>
      <c r="FH33" s="129"/>
      <c r="FI33" s="129"/>
      <c r="FJ33" s="129"/>
      <c r="FK33" s="130"/>
      <c r="FL33" s="128">
        <f>データ!AX7</f>
        <v>93.9</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f>データ!BG7</f>
        <v>85.2</v>
      </c>
      <c r="HW33" s="129"/>
      <c r="HX33" s="129"/>
      <c r="HY33" s="129"/>
      <c r="HZ33" s="129"/>
      <c r="IA33" s="129"/>
      <c r="IB33" s="129"/>
      <c r="IC33" s="129"/>
      <c r="ID33" s="129"/>
      <c r="IE33" s="129"/>
      <c r="IF33" s="129"/>
      <c r="IG33" s="129"/>
      <c r="IH33" s="129"/>
      <c r="II33" s="129"/>
      <c r="IJ33" s="130"/>
      <c r="IK33" s="128">
        <f>データ!BH7</f>
        <v>87.2</v>
      </c>
      <c r="IL33" s="129"/>
      <c r="IM33" s="129"/>
      <c r="IN33" s="129"/>
      <c r="IO33" s="129"/>
      <c r="IP33" s="129"/>
      <c r="IQ33" s="129"/>
      <c r="IR33" s="129"/>
      <c r="IS33" s="129"/>
      <c r="IT33" s="129"/>
      <c r="IU33" s="129"/>
      <c r="IV33" s="129"/>
      <c r="IW33" s="129"/>
      <c r="IX33" s="129"/>
      <c r="IY33" s="130"/>
      <c r="IZ33" s="128">
        <f>データ!BI7</f>
        <v>90.7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f>データ!BR7</f>
        <v>58.4</v>
      </c>
      <c r="LK33" s="129"/>
      <c r="LL33" s="129"/>
      <c r="LM33" s="129"/>
      <c r="LN33" s="129"/>
      <c r="LO33" s="129"/>
      <c r="LP33" s="129"/>
      <c r="LQ33" s="129"/>
      <c r="LR33" s="129"/>
      <c r="LS33" s="129"/>
      <c r="LT33" s="129"/>
      <c r="LU33" s="129"/>
      <c r="LV33" s="129"/>
      <c r="LW33" s="129"/>
      <c r="LX33" s="130"/>
      <c r="LY33" s="128">
        <f>データ!BS7</f>
        <v>57.1</v>
      </c>
      <c r="LZ33" s="129"/>
      <c r="MA33" s="129"/>
      <c r="MB33" s="129"/>
      <c r="MC33" s="129"/>
      <c r="MD33" s="129"/>
      <c r="ME33" s="129"/>
      <c r="MF33" s="129"/>
      <c r="MG33" s="129"/>
      <c r="MH33" s="129"/>
      <c r="MI33" s="129"/>
      <c r="MJ33" s="129"/>
      <c r="MK33" s="129"/>
      <c r="ML33" s="129"/>
      <c r="MM33" s="130"/>
      <c r="MN33" s="128">
        <f>データ!BT7</f>
        <v>60.6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186</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f>データ!CC7</f>
        <v>32879</v>
      </c>
      <c r="AU55" s="138"/>
      <c r="AV55" s="138"/>
      <c r="AW55" s="138"/>
      <c r="AX55" s="138"/>
      <c r="AY55" s="138"/>
      <c r="AZ55" s="138"/>
      <c r="BA55" s="138"/>
      <c r="BB55" s="138"/>
      <c r="BC55" s="138"/>
      <c r="BD55" s="138"/>
      <c r="BE55" s="138"/>
      <c r="BF55" s="138"/>
      <c r="BG55" s="138"/>
      <c r="BH55" s="139"/>
      <c r="BI55" s="137">
        <f>データ!CD7</f>
        <v>33019</v>
      </c>
      <c r="BJ55" s="138"/>
      <c r="BK55" s="138"/>
      <c r="BL55" s="138"/>
      <c r="BM55" s="138"/>
      <c r="BN55" s="138"/>
      <c r="BO55" s="138"/>
      <c r="BP55" s="138"/>
      <c r="BQ55" s="138"/>
      <c r="BR55" s="138"/>
      <c r="BS55" s="138"/>
      <c r="BT55" s="138"/>
      <c r="BU55" s="138"/>
      <c r="BV55" s="138"/>
      <c r="BW55" s="139"/>
      <c r="BX55" s="137">
        <f>データ!CE7</f>
        <v>32341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f>データ!CN7</f>
        <v>9973</v>
      </c>
      <c r="EI55" s="138"/>
      <c r="EJ55" s="138"/>
      <c r="EK55" s="138"/>
      <c r="EL55" s="138"/>
      <c r="EM55" s="138"/>
      <c r="EN55" s="138"/>
      <c r="EO55" s="138"/>
      <c r="EP55" s="138"/>
      <c r="EQ55" s="138"/>
      <c r="ER55" s="138"/>
      <c r="ES55" s="138"/>
      <c r="ET55" s="138"/>
      <c r="EU55" s="138"/>
      <c r="EV55" s="139"/>
      <c r="EW55" s="137">
        <f>データ!CO7</f>
        <v>11680</v>
      </c>
      <c r="EX55" s="138"/>
      <c r="EY55" s="138"/>
      <c r="EZ55" s="138"/>
      <c r="FA55" s="138"/>
      <c r="FB55" s="138"/>
      <c r="FC55" s="138"/>
      <c r="FD55" s="138"/>
      <c r="FE55" s="138"/>
      <c r="FF55" s="138"/>
      <c r="FG55" s="138"/>
      <c r="FH55" s="138"/>
      <c r="FI55" s="138"/>
      <c r="FJ55" s="138"/>
      <c r="FK55" s="139"/>
      <c r="FL55" s="137">
        <f>データ!CP7</f>
        <v>12831</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f>データ!CY7</f>
        <v>63.1</v>
      </c>
      <c r="HW55" s="129"/>
      <c r="HX55" s="129"/>
      <c r="HY55" s="129"/>
      <c r="HZ55" s="129"/>
      <c r="IA55" s="129"/>
      <c r="IB55" s="129"/>
      <c r="IC55" s="129"/>
      <c r="ID55" s="129"/>
      <c r="IE55" s="129"/>
      <c r="IF55" s="129"/>
      <c r="IG55" s="129"/>
      <c r="IH55" s="129"/>
      <c r="II55" s="129"/>
      <c r="IJ55" s="130"/>
      <c r="IK55" s="128">
        <f>データ!CZ7</f>
        <v>60.2</v>
      </c>
      <c r="IL55" s="129"/>
      <c r="IM55" s="129"/>
      <c r="IN55" s="129"/>
      <c r="IO55" s="129"/>
      <c r="IP55" s="129"/>
      <c r="IQ55" s="129"/>
      <c r="IR55" s="129"/>
      <c r="IS55" s="129"/>
      <c r="IT55" s="129"/>
      <c r="IU55" s="129"/>
      <c r="IV55" s="129"/>
      <c r="IW55" s="129"/>
      <c r="IX55" s="129"/>
      <c r="IY55" s="130"/>
      <c r="IZ55" s="128">
        <f>データ!DA7</f>
        <v>62.5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f>データ!DJ7</f>
        <v>9.8000000000000007</v>
      </c>
      <c r="LK55" s="129"/>
      <c r="LL55" s="129"/>
      <c r="LM55" s="129"/>
      <c r="LN55" s="129"/>
      <c r="LO55" s="129"/>
      <c r="LP55" s="129"/>
      <c r="LQ55" s="129"/>
      <c r="LR55" s="129"/>
      <c r="LS55" s="129"/>
      <c r="LT55" s="129"/>
      <c r="LU55" s="129"/>
      <c r="LV55" s="129"/>
      <c r="LW55" s="129"/>
      <c r="LX55" s="130"/>
      <c r="LY55" s="128">
        <f>データ!DK7</f>
        <v>10.8</v>
      </c>
      <c r="LZ55" s="129"/>
      <c r="MA55" s="129"/>
      <c r="MB55" s="129"/>
      <c r="MC55" s="129"/>
      <c r="MD55" s="129"/>
      <c r="ME55" s="129"/>
      <c r="MF55" s="129"/>
      <c r="MG55" s="129"/>
      <c r="MH55" s="129"/>
      <c r="MI55" s="129"/>
      <c r="MJ55" s="129"/>
      <c r="MK55" s="129"/>
      <c r="ML55" s="129"/>
      <c r="MM55" s="130"/>
      <c r="MN55" s="128">
        <f>データ!DL7</f>
        <v>11.7</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187</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2.2999999999999998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f>データ!EF7</f>
        <v>22.5</v>
      </c>
      <c r="EL79" s="129"/>
      <c r="EM79" s="129"/>
      <c r="EN79" s="129"/>
      <c r="EO79" s="129"/>
      <c r="EP79" s="129"/>
      <c r="EQ79" s="129"/>
      <c r="ER79" s="129"/>
      <c r="ES79" s="129"/>
      <c r="ET79" s="129"/>
      <c r="EU79" s="129"/>
      <c r="EV79" s="129"/>
      <c r="EW79" s="129"/>
      <c r="EX79" s="129"/>
      <c r="EY79" s="130"/>
      <c r="EZ79" s="128">
        <f>データ!EG7</f>
        <v>42</v>
      </c>
      <c r="FA79" s="129"/>
      <c r="FB79" s="129"/>
      <c r="FC79" s="129"/>
      <c r="FD79" s="129"/>
      <c r="FE79" s="129"/>
      <c r="FF79" s="129"/>
      <c r="FG79" s="129"/>
      <c r="FH79" s="129"/>
      <c r="FI79" s="129"/>
      <c r="FJ79" s="129"/>
      <c r="FK79" s="129"/>
      <c r="FL79" s="129"/>
      <c r="FM79" s="129"/>
      <c r="FN79" s="130"/>
      <c r="FO79" s="128">
        <f>データ!EH7</f>
        <v>51.9</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f>データ!EQ7</f>
        <v>30.5</v>
      </c>
      <c r="HY79" s="129"/>
      <c r="HZ79" s="129"/>
      <c r="IA79" s="129"/>
      <c r="IB79" s="129"/>
      <c r="IC79" s="129"/>
      <c r="ID79" s="129"/>
      <c r="IE79" s="129"/>
      <c r="IF79" s="129"/>
      <c r="IG79" s="129"/>
      <c r="IH79" s="129"/>
      <c r="II79" s="129"/>
      <c r="IJ79" s="129"/>
      <c r="IK79" s="129"/>
      <c r="IL79" s="130"/>
      <c r="IM79" s="128">
        <f>データ!ER7</f>
        <v>52.8</v>
      </c>
      <c r="IN79" s="129"/>
      <c r="IO79" s="129"/>
      <c r="IP79" s="129"/>
      <c r="IQ79" s="129"/>
      <c r="IR79" s="129"/>
      <c r="IS79" s="129"/>
      <c r="IT79" s="129"/>
      <c r="IU79" s="129"/>
      <c r="IV79" s="129"/>
      <c r="IW79" s="129"/>
      <c r="IX79" s="129"/>
      <c r="IY79" s="129"/>
      <c r="IZ79" s="129"/>
      <c r="JA79" s="130"/>
      <c r="JB79" s="128">
        <f>データ!ES7</f>
        <v>62.7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f>データ!FB7</f>
        <v>2081106</v>
      </c>
      <c r="LL79" s="138"/>
      <c r="LM79" s="138"/>
      <c r="LN79" s="138"/>
      <c r="LO79" s="138"/>
      <c r="LP79" s="138"/>
      <c r="LQ79" s="138"/>
      <c r="LR79" s="138"/>
      <c r="LS79" s="138"/>
      <c r="LT79" s="138"/>
      <c r="LU79" s="138"/>
      <c r="LV79" s="138"/>
      <c r="LW79" s="138"/>
      <c r="LX79" s="138"/>
      <c r="LY79" s="139"/>
      <c r="LZ79" s="137">
        <f>データ!FC7</f>
        <v>2236437</v>
      </c>
      <c r="MA79" s="138"/>
      <c r="MB79" s="138"/>
      <c r="MC79" s="138"/>
      <c r="MD79" s="138"/>
      <c r="ME79" s="138"/>
      <c r="MF79" s="138"/>
      <c r="MG79" s="138"/>
      <c r="MH79" s="138"/>
      <c r="MI79" s="138"/>
      <c r="MJ79" s="138"/>
      <c r="MK79" s="138"/>
      <c r="ML79" s="138"/>
      <c r="MM79" s="138"/>
      <c r="MN79" s="139"/>
      <c r="MO79" s="137">
        <f>データ!FD7</f>
        <v>2342673</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90</v>
      </c>
      <c r="K89" s="31" t="s">
        <v>91</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avNIEZ+GSjoTRic4dEQuhEVEmzzWpZcYC0h0vDePTs0OHtuSYVPM5Ph1LmNcWxZj4u8mhO3hFNp9smKtlqkBg==" saltValue="qSiI+z7jLU3Xd3765gLm9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160</v>
      </c>
      <c r="BU5" s="49" t="s">
        <v>153</v>
      </c>
      <c r="BV5" s="49" t="s">
        <v>154</v>
      </c>
      <c r="BW5" s="49" t="s">
        <v>155</v>
      </c>
      <c r="BX5" s="49" t="s">
        <v>156</v>
      </c>
      <c r="BY5" s="49" t="s">
        <v>157</v>
      </c>
      <c r="BZ5" s="49" t="s">
        <v>158</v>
      </c>
      <c r="CA5" s="49" t="s">
        <v>159</v>
      </c>
      <c r="CB5" s="49" t="s">
        <v>161</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159</v>
      </c>
      <c r="CX5" s="49" t="s">
        <v>161</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162</v>
      </c>
      <c r="DL5" s="49" t="s">
        <v>160</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163</v>
      </c>
      <c r="EZ5" s="49" t="s">
        <v>159</v>
      </c>
      <c r="FA5" s="49" t="s">
        <v>149</v>
      </c>
      <c r="FB5" s="49" t="s">
        <v>150</v>
      </c>
      <c r="FC5" s="49" t="s">
        <v>162</v>
      </c>
      <c r="FD5" s="49" t="s">
        <v>152</v>
      </c>
      <c r="FE5" s="49" t="s">
        <v>153</v>
      </c>
      <c r="FF5" s="49" t="s">
        <v>154</v>
      </c>
      <c r="FG5" s="49" t="s">
        <v>155</v>
      </c>
      <c r="FH5" s="49" t="s">
        <v>156</v>
      </c>
      <c r="FI5" s="49" t="s">
        <v>157</v>
      </c>
      <c r="FJ5" s="49" t="s">
        <v>158</v>
      </c>
    </row>
    <row r="6" spans="1:166" s="54" customFormat="1" x14ac:dyDescent="0.15">
      <c r="A6" s="35" t="s">
        <v>164</v>
      </c>
      <c r="B6" s="50">
        <f>B8</f>
        <v>2023</v>
      </c>
      <c r="C6" s="50">
        <f t="shared" ref="C6:M6" si="2">C8</f>
        <v>337520</v>
      </c>
      <c r="D6" s="50">
        <f t="shared" si="2"/>
        <v>46</v>
      </c>
      <c r="E6" s="50">
        <f t="shared" si="2"/>
        <v>6</v>
      </c>
      <c r="F6" s="50">
        <f t="shared" si="2"/>
        <v>0</v>
      </c>
      <c r="G6" s="50">
        <f t="shared" si="2"/>
        <v>1</v>
      </c>
      <c r="H6" s="152" t="str">
        <f>IF(H8&lt;&gt;I8,H8,"")&amp;IF(I8&lt;&gt;J8,I8,"")&amp;"　"&amp;J8</f>
        <v>岡山県地方独立行政法人玉野医療センター　玉野市民病院</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12</v>
      </c>
      <c r="R6" s="50" t="str">
        <f t="shared" si="3"/>
        <v>-</v>
      </c>
      <c r="S6" s="50" t="str">
        <f t="shared" si="3"/>
        <v>ド</v>
      </c>
      <c r="T6" s="50" t="str">
        <f t="shared" si="3"/>
        <v>救 臨 輪</v>
      </c>
      <c r="U6" s="51" t="str">
        <f>U8</f>
        <v>-</v>
      </c>
      <c r="V6" s="51">
        <f>V8</f>
        <v>10895</v>
      </c>
      <c r="W6" s="50" t="str">
        <f>W8</f>
        <v>非該当</v>
      </c>
      <c r="X6" s="50" t="str">
        <f t="shared" ref="X6" si="4">X8</f>
        <v>非該当</v>
      </c>
      <c r="Y6" s="50" t="str">
        <f t="shared" si="3"/>
        <v>１０：１</v>
      </c>
      <c r="Z6" s="51">
        <f t="shared" si="3"/>
        <v>199</v>
      </c>
      <c r="AA6" s="51" t="str">
        <f t="shared" si="3"/>
        <v>-</v>
      </c>
      <c r="AB6" s="51" t="str">
        <f t="shared" si="3"/>
        <v>-</v>
      </c>
      <c r="AC6" s="51" t="str">
        <f t="shared" si="3"/>
        <v>-</v>
      </c>
      <c r="AD6" s="51" t="str">
        <f t="shared" si="3"/>
        <v>-</v>
      </c>
      <c r="AE6" s="51">
        <f t="shared" si="3"/>
        <v>199</v>
      </c>
      <c r="AF6" s="51">
        <f t="shared" si="3"/>
        <v>133</v>
      </c>
      <c r="AG6" s="51" t="str">
        <f t="shared" si="3"/>
        <v>-</v>
      </c>
      <c r="AH6" s="51">
        <f t="shared" si="3"/>
        <v>133</v>
      </c>
      <c r="AI6" s="52" t="e">
        <f>IF(AI8="-",NA(),AI8)</f>
        <v>#N/A</v>
      </c>
      <c r="AJ6" s="52" t="e">
        <f t="shared" ref="AJ6:AR6" si="5">IF(AJ8="-",NA(),AJ8)</f>
        <v>#N/A</v>
      </c>
      <c r="AK6" s="52">
        <f t="shared" si="5"/>
        <v>104.5</v>
      </c>
      <c r="AL6" s="52">
        <f t="shared" si="5"/>
        <v>103.6</v>
      </c>
      <c r="AM6" s="52">
        <f t="shared" si="5"/>
        <v>97.8</v>
      </c>
      <c r="AN6" s="52" t="e">
        <f t="shared" si="5"/>
        <v>#N/A</v>
      </c>
      <c r="AO6" s="52" t="e">
        <f t="shared" si="5"/>
        <v>#N/A</v>
      </c>
      <c r="AP6" s="52">
        <f t="shared" si="5"/>
        <v>105.9</v>
      </c>
      <c r="AQ6" s="52">
        <f t="shared" si="5"/>
        <v>104.3</v>
      </c>
      <c r="AR6" s="52">
        <f t="shared" si="5"/>
        <v>96.3</v>
      </c>
      <c r="AS6" s="52" t="str">
        <f>IF(AS8="-","【-】","【"&amp;SUBSTITUTE(TEXT(AS8,"#,##0.0"),"-","△")&amp;"】")</f>
        <v>【96.6】</v>
      </c>
      <c r="AT6" s="52" t="e">
        <f>IF(AT8="-",NA(),AT8)</f>
        <v>#N/A</v>
      </c>
      <c r="AU6" s="52" t="e">
        <f t="shared" ref="AU6:BC6" si="6">IF(AU8="-",NA(),AU8)</f>
        <v>#N/A</v>
      </c>
      <c r="AV6" s="52">
        <f t="shared" si="6"/>
        <v>87.3</v>
      </c>
      <c r="AW6" s="52">
        <f t="shared" si="6"/>
        <v>90.6</v>
      </c>
      <c r="AX6" s="52">
        <f t="shared" si="6"/>
        <v>93.9</v>
      </c>
      <c r="AY6" s="52" t="e">
        <f t="shared" si="6"/>
        <v>#N/A</v>
      </c>
      <c r="AZ6" s="52" t="e">
        <f t="shared" si="6"/>
        <v>#N/A</v>
      </c>
      <c r="BA6" s="52">
        <f t="shared" si="6"/>
        <v>82.2</v>
      </c>
      <c r="BB6" s="52">
        <f t="shared" si="6"/>
        <v>81.7</v>
      </c>
      <c r="BC6" s="52">
        <f t="shared" si="6"/>
        <v>81</v>
      </c>
      <c r="BD6" s="52" t="str">
        <f>IF(BD8="-","【-】","【"&amp;SUBSTITUTE(TEXT(BD8,"#,##0.0"),"-","△")&amp;"】")</f>
        <v>【86.6】</v>
      </c>
      <c r="BE6" s="52" t="e">
        <f>IF(BE8="-",NA(),BE8)</f>
        <v>#N/A</v>
      </c>
      <c r="BF6" s="52" t="e">
        <f t="shared" ref="BF6:BN6" si="7">IF(BF8="-",NA(),BF8)</f>
        <v>#N/A</v>
      </c>
      <c r="BG6" s="52">
        <f t="shared" si="7"/>
        <v>85.2</v>
      </c>
      <c r="BH6" s="52">
        <f t="shared" si="7"/>
        <v>87.2</v>
      </c>
      <c r="BI6" s="52">
        <f t="shared" si="7"/>
        <v>90.7</v>
      </c>
      <c r="BJ6" s="52" t="e">
        <f t="shared" si="7"/>
        <v>#N/A</v>
      </c>
      <c r="BK6" s="52" t="e">
        <f t="shared" si="7"/>
        <v>#N/A</v>
      </c>
      <c r="BL6" s="52">
        <f t="shared" si="7"/>
        <v>78.599999999999994</v>
      </c>
      <c r="BM6" s="52">
        <f t="shared" si="7"/>
        <v>78.099999999999994</v>
      </c>
      <c r="BN6" s="52">
        <f t="shared" si="7"/>
        <v>77.5</v>
      </c>
      <c r="BO6" s="52" t="str">
        <f>IF(BO8="-","【-】","【"&amp;SUBSTITUTE(TEXT(BO8,"#,##0.0"),"-","△")&amp;"】")</f>
        <v>【83.9】</v>
      </c>
      <c r="BP6" s="52" t="e">
        <f>IF(BP8="-",NA(),BP8)</f>
        <v>#N/A</v>
      </c>
      <c r="BQ6" s="52" t="e">
        <f t="shared" ref="BQ6:BY6" si="8">IF(BQ8="-",NA(),BQ8)</f>
        <v>#N/A</v>
      </c>
      <c r="BR6" s="52">
        <f t="shared" si="8"/>
        <v>58.4</v>
      </c>
      <c r="BS6" s="52">
        <f t="shared" si="8"/>
        <v>57.1</v>
      </c>
      <c r="BT6" s="52">
        <f t="shared" si="8"/>
        <v>60.6</v>
      </c>
      <c r="BU6" s="52" t="e">
        <f t="shared" si="8"/>
        <v>#N/A</v>
      </c>
      <c r="BV6" s="52" t="e">
        <f t="shared" si="8"/>
        <v>#N/A</v>
      </c>
      <c r="BW6" s="52">
        <f t="shared" si="8"/>
        <v>65</v>
      </c>
      <c r="BX6" s="52">
        <f t="shared" si="8"/>
        <v>63.3</v>
      </c>
      <c r="BY6" s="52">
        <f t="shared" si="8"/>
        <v>64.7</v>
      </c>
      <c r="BZ6" s="52" t="str">
        <f>IF(BZ8="-","【-】","【"&amp;SUBSTITUTE(TEXT(BZ8,"#,##0.0"),"-","△")&amp;"】")</f>
        <v>【68.7】</v>
      </c>
      <c r="CA6" s="53" t="e">
        <f>IF(CA8="-",NA(),CA8)</f>
        <v>#N/A</v>
      </c>
      <c r="CB6" s="53" t="e">
        <f t="shared" ref="CB6:CJ6" si="9">IF(CB8="-",NA(),CB8)</f>
        <v>#N/A</v>
      </c>
      <c r="CC6" s="53">
        <f t="shared" si="9"/>
        <v>32879</v>
      </c>
      <c r="CD6" s="53">
        <f t="shared" si="9"/>
        <v>33019</v>
      </c>
      <c r="CE6" s="53">
        <f t="shared" si="9"/>
        <v>32341</v>
      </c>
      <c r="CF6" s="53" t="e">
        <f t="shared" si="9"/>
        <v>#N/A</v>
      </c>
      <c r="CG6" s="53" t="e">
        <f t="shared" si="9"/>
        <v>#N/A</v>
      </c>
      <c r="CH6" s="53">
        <f t="shared" si="9"/>
        <v>39289</v>
      </c>
      <c r="CI6" s="53">
        <f t="shared" si="9"/>
        <v>40846</v>
      </c>
      <c r="CJ6" s="53">
        <f t="shared" si="9"/>
        <v>41075</v>
      </c>
      <c r="CK6" s="52" t="str">
        <f>IF(CK8="-","【-】","【"&amp;SUBSTITUTE(TEXT(CK8,"#,##0"),"-","△")&amp;"】")</f>
        <v>【62,428】</v>
      </c>
      <c r="CL6" s="53" t="e">
        <f>IF(CL8="-",NA(),CL8)</f>
        <v>#N/A</v>
      </c>
      <c r="CM6" s="53" t="e">
        <f t="shared" ref="CM6:CU6" si="10">IF(CM8="-",NA(),CM8)</f>
        <v>#N/A</v>
      </c>
      <c r="CN6" s="53">
        <f t="shared" si="10"/>
        <v>9973</v>
      </c>
      <c r="CO6" s="53">
        <f t="shared" si="10"/>
        <v>11680</v>
      </c>
      <c r="CP6" s="53">
        <f t="shared" si="10"/>
        <v>12831</v>
      </c>
      <c r="CQ6" s="53" t="e">
        <f t="shared" si="10"/>
        <v>#N/A</v>
      </c>
      <c r="CR6" s="53" t="e">
        <f t="shared" si="10"/>
        <v>#N/A</v>
      </c>
      <c r="CS6" s="53">
        <f t="shared" si="10"/>
        <v>11512</v>
      </c>
      <c r="CT6" s="53">
        <f t="shared" si="10"/>
        <v>11831</v>
      </c>
      <c r="CU6" s="53">
        <f t="shared" si="10"/>
        <v>11652</v>
      </c>
      <c r="CV6" s="52" t="str">
        <f>IF(CV8="-","【-】","【"&amp;SUBSTITUTE(TEXT(CV8,"#,##0"),"-","△")&amp;"】")</f>
        <v>【18,236】</v>
      </c>
      <c r="CW6" s="52" t="e">
        <f>IF(CW8="-",NA(),CW8)</f>
        <v>#N/A</v>
      </c>
      <c r="CX6" s="52" t="e">
        <f t="shared" ref="CX6:DF6" si="11">IF(CX8="-",NA(),CX8)</f>
        <v>#N/A</v>
      </c>
      <c r="CY6" s="52">
        <f t="shared" si="11"/>
        <v>63.1</v>
      </c>
      <c r="CZ6" s="52">
        <f t="shared" si="11"/>
        <v>60.2</v>
      </c>
      <c r="DA6" s="52">
        <f t="shared" si="11"/>
        <v>62.5</v>
      </c>
      <c r="DB6" s="52" t="e">
        <f t="shared" si="11"/>
        <v>#N/A</v>
      </c>
      <c r="DC6" s="52" t="e">
        <f t="shared" si="11"/>
        <v>#N/A</v>
      </c>
      <c r="DD6" s="52">
        <f t="shared" si="11"/>
        <v>67.099999999999994</v>
      </c>
      <c r="DE6" s="52">
        <f t="shared" si="11"/>
        <v>66.900000000000006</v>
      </c>
      <c r="DF6" s="52">
        <f t="shared" si="11"/>
        <v>68.099999999999994</v>
      </c>
      <c r="DG6" s="52" t="str">
        <f>IF(DG8="-","【-】","【"&amp;SUBSTITUTE(TEXT(DG8,"#,##0.0"),"-","△")&amp;"】")</f>
        <v>【56.1】</v>
      </c>
      <c r="DH6" s="52" t="e">
        <f>IF(DH8="-",NA(),DH8)</f>
        <v>#N/A</v>
      </c>
      <c r="DI6" s="52" t="e">
        <f t="shared" ref="DI6:DQ6" si="12">IF(DI8="-",NA(),DI8)</f>
        <v>#N/A</v>
      </c>
      <c r="DJ6" s="52">
        <f t="shared" si="12"/>
        <v>9.8000000000000007</v>
      </c>
      <c r="DK6" s="52">
        <f t="shared" si="12"/>
        <v>10.8</v>
      </c>
      <c r="DL6" s="52">
        <f t="shared" si="12"/>
        <v>11.7</v>
      </c>
      <c r="DM6" s="52" t="e">
        <f t="shared" si="12"/>
        <v>#N/A</v>
      </c>
      <c r="DN6" s="52" t="e">
        <f t="shared" si="12"/>
        <v>#N/A</v>
      </c>
      <c r="DO6" s="52">
        <f t="shared" si="12"/>
        <v>17.3</v>
      </c>
      <c r="DP6" s="52">
        <f t="shared" si="12"/>
        <v>17.899999999999999</v>
      </c>
      <c r="DQ6" s="52">
        <f t="shared" si="12"/>
        <v>18</v>
      </c>
      <c r="DR6" s="52" t="str">
        <f>IF(DR8="-","【-】","【"&amp;SUBSTITUTE(TEXT(DR8,"#,##0.0"),"-","△")&amp;"】")</f>
        <v>【26.4】</v>
      </c>
      <c r="DS6" s="52" t="e">
        <f>IF(DS8="-",NA(),DS8)</f>
        <v>#N/A</v>
      </c>
      <c r="DT6" s="52" t="e">
        <f t="shared" ref="DT6:EB6" si="13">IF(DT8="-",NA(),DT8)</f>
        <v>#N/A</v>
      </c>
      <c r="DU6" s="52">
        <f t="shared" si="13"/>
        <v>0</v>
      </c>
      <c r="DV6" s="52">
        <f t="shared" si="13"/>
        <v>0</v>
      </c>
      <c r="DW6" s="52">
        <f t="shared" si="13"/>
        <v>2.2999999999999998</v>
      </c>
      <c r="DX6" s="52" t="e">
        <f t="shared" si="13"/>
        <v>#N/A</v>
      </c>
      <c r="DY6" s="52" t="e">
        <f t="shared" si="13"/>
        <v>#N/A</v>
      </c>
      <c r="DZ6" s="52">
        <f t="shared" si="13"/>
        <v>121.6</v>
      </c>
      <c r="EA6" s="52">
        <f t="shared" si="13"/>
        <v>118.9</v>
      </c>
      <c r="EB6" s="52">
        <f t="shared" si="13"/>
        <v>121.9</v>
      </c>
      <c r="EC6" s="52" t="str">
        <f>IF(EC8="-","【-】","【"&amp;SUBSTITUTE(TEXT(EC8,"#,##0.0"),"-","△")&amp;"】")</f>
        <v>【54.5】</v>
      </c>
      <c r="ED6" s="52" t="e">
        <f>IF(ED8="-",NA(),ED8)</f>
        <v>#N/A</v>
      </c>
      <c r="EE6" s="52" t="e">
        <f t="shared" ref="EE6:EM6" si="14">IF(EE8="-",NA(),EE8)</f>
        <v>#N/A</v>
      </c>
      <c r="EF6" s="52">
        <f t="shared" si="14"/>
        <v>22.5</v>
      </c>
      <c r="EG6" s="52">
        <f t="shared" si="14"/>
        <v>42</v>
      </c>
      <c r="EH6" s="52">
        <f t="shared" si="14"/>
        <v>51.9</v>
      </c>
      <c r="EI6" s="52" t="e">
        <f t="shared" si="14"/>
        <v>#N/A</v>
      </c>
      <c r="EJ6" s="52" t="e">
        <f t="shared" si="14"/>
        <v>#N/A</v>
      </c>
      <c r="EK6" s="52">
        <f t="shared" si="14"/>
        <v>58.1</v>
      </c>
      <c r="EL6" s="52">
        <f t="shared" si="14"/>
        <v>59.4</v>
      </c>
      <c r="EM6" s="52">
        <f t="shared" si="14"/>
        <v>59.1</v>
      </c>
      <c r="EN6" s="52" t="str">
        <f>IF(EN8="-","【-】","【"&amp;SUBSTITUTE(TEXT(EN8,"#,##0.0"),"-","△")&amp;"】")</f>
        <v>【57.0】</v>
      </c>
      <c r="EO6" s="52" t="e">
        <f>IF(EO8="-",NA(),EO8)</f>
        <v>#N/A</v>
      </c>
      <c r="EP6" s="52" t="e">
        <f t="shared" ref="EP6:EX6" si="15">IF(EP8="-",NA(),EP8)</f>
        <v>#N/A</v>
      </c>
      <c r="EQ6" s="52">
        <f t="shared" si="15"/>
        <v>30.5</v>
      </c>
      <c r="ER6" s="52">
        <f t="shared" si="15"/>
        <v>52.8</v>
      </c>
      <c r="ES6" s="52">
        <f t="shared" si="15"/>
        <v>62.7</v>
      </c>
      <c r="ET6" s="52" t="e">
        <f t="shared" si="15"/>
        <v>#N/A</v>
      </c>
      <c r="EU6" s="52" t="e">
        <f t="shared" si="15"/>
        <v>#N/A</v>
      </c>
      <c r="EV6" s="52">
        <f t="shared" si="15"/>
        <v>73.900000000000006</v>
      </c>
      <c r="EW6" s="52">
        <f t="shared" si="15"/>
        <v>74.3</v>
      </c>
      <c r="EX6" s="52">
        <f t="shared" si="15"/>
        <v>72.2</v>
      </c>
      <c r="EY6" s="52" t="str">
        <f>IF(EY8="-","【-】","【"&amp;SUBSTITUTE(TEXT(EY8,"#,##0.0"),"-","△")&amp;"】")</f>
        <v>【70.4】</v>
      </c>
      <c r="EZ6" s="53" t="e">
        <f>IF(EZ8="-",NA(),EZ8)</f>
        <v>#N/A</v>
      </c>
      <c r="FA6" s="53" t="e">
        <f t="shared" ref="FA6:FI6" si="16">IF(FA8="-",NA(),FA8)</f>
        <v>#N/A</v>
      </c>
      <c r="FB6" s="53">
        <f t="shared" si="16"/>
        <v>2081106</v>
      </c>
      <c r="FC6" s="53">
        <f t="shared" si="16"/>
        <v>2236437</v>
      </c>
      <c r="FD6" s="53">
        <f t="shared" si="16"/>
        <v>2342673</v>
      </c>
      <c r="FE6" s="53" t="e">
        <f t="shared" si="16"/>
        <v>#N/A</v>
      </c>
      <c r="FF6" s="53" t="e">
        <f t="shared" si="16"/>
        <v>#N/A</v>
      </c>
      <c r="FG6" s="53">
        <f t="shared" si="16"/>
        <v>43530781</v>
      </c>
      <c r="FH6" s="53">
        <f t="shared" si="16"/>
        <v>44196357</v>
      </c>
      <c r="FI6" s="53">
        <f t="shared" si="16"/>
        <v>45484013</v>
      </c>
      <c r="FJ6" s="53" t="str">
        <f>IF(FJ8="-","【-】","【"&amp;SUBSTITUTE(TEXT(FJ8,"#,##0"),"-","△")&amp;"】")</f>
        <v>【50,999,060】</v>
      </c>
    </row>
    <row r="7" spans="1:166" s="54" customFormat="1" x14ac:dyDescent="0.15">
      <c r="A7" s="35" t="s">
        <v>165</v>
      </c>
      <c r="B7" s="50">
        <f t="shared" ref="B7:AH7" si="17">B8</f>
        <v>2023</v>
      </c>
      <c r="C7" s="50">
        <f t="shared" si="17"/>
        <v>337520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12</v>
      </c>
      <c r="R7" s="50" t="str">
        <f t="shared" si="17"/>
        <v>-</v>
      </c>
      <c r="S7" s="50" t="str">
        <f t="shared" si="17"/>
        <v>ド</v>
      </c>
      <c r="T7" s="50" t="str">
        <f t="shared" si="17"/>
        <v>救 臨 輪</v>
      </c>
      <c r="U7" s="51" t="str">
        <f>U8</f>
        <v>-</v>
      </c>
      <c r="V7" s="51">
        <f>V8</f>
        <v>10895</v>
      </c>
      <c r="W7" s="50" t="str">
        <f>W8</f>
        <v>非該当</v>
      </c>
      <c r="X7" s="50" t="str">
        <f t="shared" si="17"/>
        <v>非該当</v>
      </c>
      <c r="Y7" s="50" t="str">
        <f t="shared" si="17"/>
        <v>１０：１</v>
      </c>
      <c r="Z7" s="51">
        <f t="shared" si="17"/>
        <v>199</v>
      </c>
      <c r="AA7" s="51" t="str">
        <f t="shared" si="17"/>
        <v>-</v>
      </c>
      <c r="AB7" s="51" t="str">
        <f t="shared" si="17"/>
        <v>-</v>
      </c>
      <c r="AC7" s="51" t="str">
        <f t="shared" si="17"/>
        <v>-</v>
      </c>
      <c r="AD7" s="51" t="str">
        <f t="shared" si="17"/>
        <v>-</v>
      </c>
      <c r="AE7" s="51">
        <f t="shared" si="17"/>
        <v>199</v>
      </c>
      <c r="AF7" s="51">
        <f t="shared" si="17"/>
        <v>133</v>
      </c>
      <c r="AG7" s="51" t="str">
        <f t="shared" si="17"/>
        <v>-</v>
      </c>
      <c r="AH7" s="51">
        <f t="shared" si="17"/>
        <v>133</v>
      </c>
      <c r="AI7" s="52" t="str">
        <f>AI8</f>
        <v>-</v>
      </c>
      <c r="AJ7" s="52" t="str">
        <f t="shared" ref="AJ7:AR7" si="18">AJ8</f>
        <v>-</v>
      </c>
      <c r="AK7" s="52">
        <f t="shared" si="18"/>
        <v>104.5</v>
      </c>
      <c r="AL7" s="52">
        <f t="shared" si="18"/>
        <v>103.6</v>
      </c>
      <c r="AM7" s="52">
        <f t="shared" si="18"/>
        <v>97.8</v>
      </c>
      <c r="AN7" s="52" t="str">
        <f t="shared" si="18"/>
        <v>-</v>
      </c>
      <c r="AO7" s="52" t="str">
        <f t="shared" si="18"/>
        <v>-</v>
      </c>
      <c r="AP7" s="52">
        <f t="shared" si="18"/>
        <v>105.9</v>
      </c>
      <c r="AQ7" s="52">
        <f t="shared" si="18"/>
        <v>104.3</v>
      </c>
      <c r="AR7" s="52">
        <f t="shared" si="18"/>
        <v>96.3</v>
      </c>
      <c r="AS7" s="52"/>
      <c r="AT7" s="52" t="str">
        <f>AT8</f>
        <v>-</v>
      </c>
      <c r="AU7" s="52" t="str">
        <f t="shared" ref="AU7:BC7" si="19">AU8</f>
        <v>-</v>
      </c>
      <c r="AV7" s="52">
        <f t="shared" si="19"/>
        <v>87.3</v>
      </c>
      <c r="AW7" s="52">
        <f t="shared" si="19"/>
        <v>90.6</v>
      </c>
      <c r="AX7" s="52">
        <f t="shared" si="19"/>
        <v>93.9</v>
      </c>
      <c r="AY7" s="52" t="str">
        <f t="shared" si="19"/>
        <v>-</v>
      </c>
      <c r="AZ7" s="52" t="str">
        <f t="shared" si="19"/>
        <v>-</v>
      </c>
      <c r="BA7" s="52">
        <f t="shared" si="19"/>
        <v>82.2</v>
      </c>
      <c r="BB7" s="52">
        <f t="shared" si="19"/>
        <v>81.7</v>
      </c>
      <c r="BC7" s="52">
        <f t="shared" si="19"/>
        <v>81</v>
      </c>
      <c r="BD7" s="52"/>
      <c r="BE7" s="52" t="str">
        <f>BE8</f>
        <v>-</v>
      </c>
      <c r="BF7" s="52" t="str">
        <f t="shared" ref="BF7:BN7" si="20">BF8</f>
        <v>-</v>
      </c>
      <c r="BG7" s="52">
        <f t="shared" si="20"/>
        <v>85.2</v>
      </c>
      <c r="BH7" s="52">
        <f t="shared" si="20"/>
        <v>87.2</v>
      </c>
      <c r="BI7" s="52">
        <f t="shared" si="20"/>
        <v>90.7</v>
      </c>
      <c r="BJ7" s="52" t="str">
        <f t="shared" si="20"/>
        <v>-</v>
      </c>
      <c r="BK7" s="52" t="str">
        <f t="shared" si="20"/>
        <v>-</v>
      </c>
      <c r="BL7" s="52">
        <f t="shared" si="20"/>
        <v>78.599999999999994</v>
      </c>
      <c r="BM7" s="52">
        <f t="shared" si="20"/>
        <v>78.099999999999994</v>
      </c>
      <c r="BN7" s="52">
        <f t="shared" si="20"/>
        <v>77.5</v>
      </c>
      <c r="BO7" s="52"/>
      <c r="BP7" s="52" t="str">
        <f>BP8</f>
        <v>-</v>
      </c>
      <c r="BQ7" s="52" t="str">
        <f t="shared" ref="BQ7:BY7" si="21">BQ8</f>
        <v>-</v>
      </c>
      <c r="BR7" s="52">
        <f t="shared" si="21"/>
        <v>58.4</v>
      </c>
      <c r="BS7" s="52">
        <f t="shared" si="21"/>
        <v>57.1</v>
      </c>
      <c r="BT7" s="52">
        <f t="shared" si="21"/>
        <v>60.6</v>
      </c>
      <c r="BU7" s="52" t="str">
        <f t="shared" si="21"/>
        <v>-</v>
      </c>
      <c r="BV7" s="52" t="str">
        <f t="shared" si="21"/>
        <v>-</v>
      </c>
      <c r="BW7" s="52">
        <f t="shared" si="21"/>
        <v>65</v>
      </c>
      <c r="BX7" s="52">
        <f t="shared" si="21"/>
        <v>63.3</v>
      </c>
      <c r="BY7" s="52">
        <f t="shared" si="21"/>
        <v>64.7</v>
      </c>
      <c r="BZ7" s="52"/>
      <c r="CA7" s="53" t="str">
        <f>CA8</f>
        <v>-</v>
      </c>
      <c r="CB7" s="53" t="str">
        <f t="shared" ref="CB7:CJ7" si="22">CB8</f>
        <v>-</v>
      </c>
      <c r="CC7" s="53">
        <f t="shared" si="22"/>
        <v>32879</v>
      </c>
      <c r="CD7" s="53">
        <f t="shared" si="22"/>
        <v>33019</v>
      </c>
      <c r="CE7" s="53">
        <f t="shared" si="22"/>
        <v>32341</v>
      </c>
      <c r="CF7" s="53" t="str">
        <f t="shared" si="22"/>
        <v>-</v>
      </c>
      <c r="CG7" s="53" t="str">
        <f t="shared" si="22"/>
        <v>-</v>
      </c>
      <c r="CH7" s="53">
        <f t="shared" si="22"/>
        <v>39289</v>
      </c>
      <c r="CI7" s="53">
        <f t="shared" si="22"/>
        <v>40846</v>
      </c>
      <c r="CJ7" s="53">
        <f t="shared" si="22"/>
        <v>41075</v>
      </c>
      <c r="CK7" s="52"/>
      <c r="CL7" s="53" t="str">
        <f>CL8</f>
        <v>-</v>
      </c>
      <c r="CM7" s="53" t="str">
        <f t="shared" ref="CM7:CU7" si="23">CM8</f>
        <v>-</v>
      </c>
      <c r="CN7" s="53">
        <f t="shared" si="23"/>
        <v>9973</v>
      </c>
      <c r="CO7" s="53">
        <f t="shared" si="23"/>
        <v>11680</v>
      </c>
      <c r="CP7" s="53">
        <f t="shared" si="23"/>
        <v>12831</v>
      </c>
      <c r="CQ7" s="53" t="str">
        <f t="shared" si="23"/>
        <v>-</v>
      </c>
      <c r="CR7" s="53" t="str">
        <f t="shared" si="23"/>
        <v>-</v>
      </c>
      <c r="CS7" s="53">
        <f t="shared" si="23"/>
        <v>11512</v>
      </c>
      <c r="CT7" s="53">
        <f t="shared" si="23"/>
        <v>11831</v>
      </c>
      <c r="CU7" s="53">
        <f t="shared" si="23"/>
        <v>11652</v>
      </c>
      <c r="CV7" s="52"/>
      <c r="CW7" s="52" t="str">
        <f>CW8</f>
        <v>-</v>
      </c>
      <c r="CX7" s="52" t="str">
        <f t="shared" ref="CX7:DF7" si="24">CX8</f>
        <v>-</v>
      </c>
      <c r="CY7" s="52">
        <f t="shared" si="24"/>
        <v>63.1</v>
      </c>
      <c r="CZ7" s="52">
        <f t="shared" si="24"/>
        <v>60.2</v>
      </c>
      <c r="DA7" s="52">
        <f t="shared" si="24"/>
        <v>62.5</v>
      </c>
      <c r="DB7" s="52" t="str">
        <f t="shared" si="24"/>
        <v>-</v>
      </c>
      <c r="DC7" s="52" t="str">
        <f t="shared" si="24"/>
        <v>-</v>
      </c>
      <c r="DD7" s="52">
        <f t="shared" si="24"/>
        <v>67.099999999999994</v>
      </c>
      <c r="DE7" s="52">
        <f t="shared" si="24"/>
        <v>66.900000000000006</v>
      </c>
      <c r="DF7" s="52">
        <f t="shared" si="24"/>
        <v>68.099999999999994</v>
      </c>
      <c r="DG7" s="52"/>
      <c r="DH7" s="52" t="str">
        <f>DH8</f>
        <v>-</v>
      </c>
      <c r="DI7" s="52" t="str">
        <f t="shared" ref="DI7:DQ7" si="25">DI8</f>
        <v>-</v>
      </c>
      <c r="DJ7" s="52">
        <f t="shared" si="25"/>
        <v>9.8000000000000007</v>
      </c>
      <c r="DK7" s="52">
        <f t="shared" si="25"/>
        <v>10.8</v>
      </c>
      <c r="DL7" s="52">
        <f t="shared" si="25"/>
        <v>11.7</v>
      </c>
      <c r="DM7" s="52" t="str">
        <f t="shared" si="25"/>
        <v>-</v>
      </c>
      <c r="DN7" s="52" t="str">
        <f t="shared" si="25"/>
        <v>-</v>
      </c>
      <c r="DO7" s="52">
        <f t="shared" si="25"/>
        <v>17.3</v>
      </c>
      <c r="DP7" s="52">
        <f t="shared" si="25"/>
        <v>17.899999999999999</v>
      </c>
      <c r="DQ7" s="52">
        <f t="shared" si="25"/>
        <v>18</v>
      </c>
      <c r="DR7" s="52"/>
      <c r="DS7" s="52" t="str">
        <f>DS8</f>
        <v>-</v>
      </c>
      <c r="DT7" s="52" t="str">
        <f t="shared" ref="DT7:EB7" si="26">DT8</f>
        <v>-</v>
      </c>
      <c r="DU7" s="52">
        <f t="shared" si="26"/>
        <v>0</v>
      </c>
      <c r="DV7" s="52">
        <f t="shared" si="26"/>
        <v>0</v>
      </c>
      <c r="DW7" s="52">
        <f t="shared" si="26"/>
        <v>2.2999999999999998</v>
      </c>
      <c r="DX7" s="52" t="str">
        <f t="shared" si="26"/>
        <v>-</v>
      </c>
      <c r="DY7" s="52" t="str">
        <f t="shared" si="26"/>
        <v>-</v>
      </c>
      <c r="DZ7" s="52">
        <f t="shared" si="26"/>
        <v>121.6</v>
      </c>
      <c r="EA7" s="52">
        <f t="shared" si="26"/>
        <v>118.9</v>
      </c>
      <c r="EB7" s="52">
        <f t="shared" si="26"/>
        <v>121.9</v>
      </c>
      <c r="EC7" s="52"/>
      <c r="ED7" s="52" t="str">
        <f>ED8</f>
        <v>-</v>
      </c>
      <c r="EE7" s="52" t="str">
        <f t="shared" ref="EE7:EM7" si="27">EE8</f>
        <v>-</v>
      </c>
      <c r="EF7" s="52">
        <f t="shared" si="27"/>
        <v>22.5</v>
      </c>
      <c r="EG7" s="52">
        <f t="shared" si="27"/>
        <v>42</v>
      </c>
      <c r="EH7" s="52">
        <f t="shared" si="27"/>
        <v>51.9</v>
      </c>
      <c r="EI7" s="52" t="str">
        <f t="shared" si="27"/>
        <v>-</v>
      </c>
      <c r="EJ7" s="52" t="str">
        <f t="shared" si="27"/>
        <v>-</v>
      </c>
      <c r="EK7" s="52">
        <f t="shared" si="27"/>
        <v>58.1</v>
      </c>
      <c r="EL7" s="52">
        <f t="shared" si="27"/>
        <v>59.4</v>
      </c>
      <c r="EM7" s="52">
        <f t="shared" si="27"/>
        <v>59.1</v>
      </c>
      <c r="EN7" s="52"/>
      <c r="EO7" s="52" t="str">
        <f>EO8</f>
        <v>-</v>
      </c>
      <c r="EP7" s="52" t="str">
        <f t="shared" ref="EP7:EX7" si="28">EP8</f>
        <v>-</v>
      </c>
      <c r="EQ7" s="52">
        <f t="shared" si="28"/>
        <v>30.5</v>
      </c>
      <c r="ER7" s="52">
        <f t="shared" si="28"/>
        <v>52.8</v>
      </c>
      <c r="ES7" s="52">
        <f t="shared" si="28"/>
        <v>62.7</v>
      </c>
      <c r="ET7" s="52" t="str">
        <f t="shared" si="28"/>
        <v>-</v>
      </c>
      <c r="EU7" s="52" t="str">
        <f t="shared" si="28"/>
        <v>-</v>
      </c>
      <c r="EV7" s="52">
        <f t="shared" si="28"/>
        <v>73.900000000000006</v>
      </c>
      <c r="EW7" s="52">
        <f t="shared" si="28"/>
        <v>74.3</v>
      </c>
      <c r="EX7" s="52">
        <f t="shared" si="28"/>
        <v>72.2</v>
      </c>
      <c r="EY7" s="52"/>
      <c r="EZ7" s="53" t="str">
        <f>EZ8</f>
        <v>-</v>
      </c>
      <c r="FA7" s="53" t="str">
        <f t="shared" ref="FA7:FI7" si="29">FA8</f>
        <v>-</v>
      </c>
      <c r="FB7" s="53">
        <f t="shared" si="29"/>
        <v>2081106</v>
      </c>
      <c r="FC7" s="53">
        <f t="shared" si="29"/>
        <v>2236437</v>
      </c>
      <c r="FD7" s="53">
        <f t="shared" si="29"/>
        <v>2342673</v>
      </c>
      <c r="FE7" s="53" t="str">
        <f t="shared" si="29"/>
        <v>-</v>
      </c>
      <c r="FF7" s="53" t="str">
        <f t="shared" si="29"/>
        <v>-</v>
      </c>
      <c r="FG7" s="53">
        <f t="shared" si="29"/>
        <v>43530781</v>
      </c>
      <c r="FH7" s="53">
        <f t="shared" si="29"/>
        <v>44196357</v>
      </c>
      <c r="FI7" s="53">
        <f t="shared" si="29"/>
        <v>45484013</v>
      </c>
      <c r="FJ7" s="53"/>
    </row>
    <row r="8" spans="1:166" s="54" customFormat="1" x14ac:dyDescent="0.15">
      <c r="A8" s="35"/>
      <c r="B8" s="55">
        <v>2023</v>
      </c>
      <c r="C8" s="55">
        <v>337520</v>
      </c>
      <c r="D8" s="55">
        <v>46</v>
      </c>
      <c r="E8" s="55">
        <v>6</v>
      </c>
      <c r="F8" s="55">
        <v>0</v>
      </c>
      <c r="G8" s="55">
        <v>1</v>
      </c>
      <c r="H8" s="55" t="s">
        <v>166</v>
      </c>
      <c r="I8" s="55" t="s">
        <v>167</v>
      </c>
      <c r="J8" s="55" t="s">
        <v>168</v>
      </c>
      <c r="K8" s="55" t="s">
        <v>169</v>
      </c>
      <c r="L8" s="55" t="s">
        <v>170</v>
      </c>
      <c r="M8" s="55" t="s">
        <v>171</v>
      </c>
      <c r="N8" s="55" t="s">
        <v>172</v>
      </c>
      <c r="O8" s="55" t="s">
        <v>173</v>
      </c>
      <c r="P8" s="55" t="s">
        <v>174</v>
      </c>
      <c r="Q8" s="56">
        <v>12</v>
      </c>
      <c r="R8" s="55" t="s">
        <v>40</v>
      </c>
      <c r="S8" s="55" t="s">
        <v>175</v>
      </c>
      <c r="T8" s="55" t="s">
        <v>176</v>
      </c>
      <c r="U8" s="56" t="s">
        <v>40</v>
      </c>
      <c r="V8" s="56">
        <v>10895</v>
      </c>
      <c r="W8" s="55" t="s">
        <v>177</v>
      </c>
      <c r="X8" s="55" t="s">
        <v>177</v>
      </c>
      <c r="Y8" s="57" t="s">
        <v>178</v>
      </c>
      <c r="Z8" s="56">
        <v>199</v>
      </c>
      <c r="AA8" s="56" t="s">
        <v>40</v>
      </c>
      <c r="AB8" s="56" t="s">
        <v>40</v>
      </c>
      <c r="AC8" s="56" t="s">
        <v>40</v>
      </c>
      <c r="AD8" s="56" t="s">
        <v>40</v>
      </c>
      <c r="AE8" s="56">
        <v>199</v>
      </c>
      <c r="AF8" s="56">
        <v>133</v>
      </c>
      <c r="AG8" s="56" t="s">
        <v>40</v>
      </c>
      <c r="AH8" s="56">
        <v>133</v>
      </c>
      <c r="AI8" s="58" t="s">
        <v>40</v>
      </c>
      <c r="AJ8" s="58" t="s">
        <v>40</v>
      </c>
      <c r="AK8" s="58">
        <v>104.5</v>
      </c>
      <c r="AL8" s="58">
        <v>103.6</v>
      </c>
      <c r="AM8" s="58">
        <v>97.8</v>
      </c>
      <c r="AN8" s="58" t="s">
        <v>40</v>
      </c>
      <c r="AO8" s="58" t="s">
        <v>40</v>
      </c>
      <c r="AP8" s="58">
        <v>105.9</v>
      </c>
      <c r="AQ8" s="58">
        <v>104.3</v>
      </c>
      <c r="AR8" s="58">
        <v>96.3</v>
      </c>
      <c r="AS8" s="58">
        <v>96.6</v>
      </c>
      <c r="AT8" s="58" t="s">
        <v>40</v>
      </c>
      <c r="AU8" s="58" t="s">
        <v>40</v>
      </c>
      <c r="AV8" s="58">
        <v>87.3</v>
      </c>
      <c r="AW8" s="58">
        <v>90.6</v>
      </c>
      <c r="AX8" s="58">
        <v>93.9</v>
      </c>
      <c r="AY8" s="58" t="s">
        <v>40</v>
      </c>
      <c r="AZ8" s="58" t="s">
        <v>40</v>
      </c>
      <c r="BA8" s="58">
        <v>82.2</v>
      </c>
      <c r="BB8" s="58">
        <v>81.7</v>
      </c>
      <c r="BC8" s="58">
        <v>81</v>
      </c>
      <c r="BD8" s="58">
        <v>86.6</v>
      </c>
      <c r="BE8" s="59" t="s">
        <v>40</v>
      </c>
      <c r="BF8" s="59" t="s">
        <v>40</v>
      </c>
      <c r="BG8" s="59">
        <v>85.2</v>
      </c>
      <c r="BH8" s="59">
        <v>87.2</v>
      </c>
      <c r="BI8" s="59">
        <v>90.7</v>
      </c>
      <c r="BJ8" s="59" t="s">
        <v>40</v>
      </c>
      <c r="BK8" s="59" t="s">
        <v>40</v>
      </c>
      <c r="BL8" s="59">
        <v>78.599999999999994</v>
      </c>
      <c r="BM8" s="59">
        <v>78.099999999999994</v>
      </c>
      <c r="BN8" s="59">
        <v>77.5</v>
      </c>
      <c r="BO8" s="59">
        <v>83.9</v>
      </c>
      <c r="BP8" s="58" t="s">
        <v>40</v>
      </c>
      <c r="BQ8" s="58" t="s">
        <v>40</v>
      </c>
      <c r="BR8" s="58">
        <v>58.4</v>
      </c>
      <c r="BS8" s="58">
        <v>57.1</v>
      </c>
      <c r="BT8" s="58">
        <v>60.6</v>
      </c>
      <c r="BU8" s="58" t="s">
        <v>40</v>
      </c>
      <c r="BV8" s="58" t="s">
        <v>40</v>
      </c>
      <c r="BW8" s="58">
        <v>65</v>
      </c>
      <c r="BX8" s="58">
        <v>63.3</v>
      </c>
      <c r="BY8" s="58">
        <v>64.7</v>
      </c>
      <c r="BZ8" s="58">
        <v>68.7</v>
      </c>
      <c r="CA8" s="59" t="s">
        <v>40</v>
      </c>
      <c r="CB8" s="59" t="s">
        <v>40</v>
      </c>
      <c r="CC8" s="59">
        <v>32879</v>
      </c>
      <c r="CD8" s="59">
        <v>33019</v>
      </c>
      <c r="CE8" s="59">
        <v>32341</v>
      </c>
      <c r="CF8" s="59" t="s">
        <v>40</v>
      </c>
      <c r="CG8" s="59" t="s">
        <v>40</v>
      </c>
      <c r="CH8" s="59">
        <v>39289</v>
      </c>
      <c r="CI8" s="59">
        <v>40846</v>
      </c>
      <c r="CJ8" s="59">
        <v>41075</v>
      </c>
      <c r="CK8" s="58">
        <v>62428</v>
      </c>
      <c r="CL8" s="59" t="s">
        <v>40</v>
      </c>
      <c r="CM8" s="59" t="s">
        <v>40</v>
      </c>
      <c r="CN8" s="59">
        <v>9973</v>
      </c>
      <c r="CO8" s="59">
        <v>11680</v>
      </c>
      <c r="CP8" s="59">
        <v>12831</v>
      </c>
      <c r="CQ8" s="59" t="s">
        <v>40</v>
      </c>
      <c r="CR8" s="59" t="s">
        <v>40</v>
      </c>
      <c r="CS8" s="59">
        <v>11512</v>
      </c>
      <c r="CT8" s="59">
        <v>11831</v>
      </c>
      <c r="CU8" s="59">
        <v>11652</v>
      </c>
      <c r="CV8" s="58">
        <v>18236</v>
      </c>
      <c r="CW8" s="59" t="s">
        <v>40</v>
      </c>
      <c r="CX8" s="59" t="s">
        <v>40</v>
      </c>
      <c r="CY8" s="59">
        <v>63.1</v>
      </c>
      <c r="CZ8" s="59">
        <v>60.2</v>
      </c>
      <c r="DA8" s="59">
        <v>62.5</v>
      </c>
      <c r="DB8" s="59" t="s">
        <v>40</v>
      </c>
      <c r="DC8" s="59" t="s">
        <v>40</v>
      </c>
      <c r="DD8" s="59">
        <v>67.099999999999994</v>
      </c>
      <c r="DE8" s="59">
        <v>66.900000000000006</v>
      </c>
      <c r="DF8" s="59">
        <v>68.099999999999994</v>
      </c>
      <c r="DG8" s="59">
        <v>56.1</v>
      </c>
      <c r="DH8" s="59" t="s">
        <v>40</v>
      </c>
      <c r="DI8" s="59" t="s">
        <v>40</v>
      </c>
      <c r="DJ8" s="59">
        <v>9.8000000000000007</v>
      </c>
      <c r="DK8" s="59">
        <v>10.8</v>
      </c>
      <c r="DL8" s="59">
        <v>11.7</v>
      </c>
      <c r="DM8" s="59" t="s">
        <v>40</v>
      </c>
      <c r="DN8" s="59" t="s">
        <v>40</v>
      </c>
      <c r="DO8" s="59">
        <v>17.3</v>
      </c>
      <c r="DP8" s="59">
        <v>17.899999999999999</v>
      </c>
      <c r="DQ8" s="59">
        <v>18</v>
      </c>
      <c r="DR8" s="59">
        <v>26.4</v>
      </c>
      <c r="DS8" s="59" t="s">
        <v>40</v>
      </c>
      <c r="DT8" s="59" t="s">
        <v>40</v>
      </c>
      <c r="DU8" s="59">
        <v>0</v>
      </c>
      <c r="DV8" s="59">
        <v>0</v>
      </c>
      <c r="DW8" s="59">
        <v>2.2999999999999998</v>
      </c>
      <c r="DX8" s="59" t="s">
        <v>40</v>
      </c>
      <c r="DY8" s="59" t="s">
        <v>40</v>
      </c>
      <c r="DZ8" s="59">
        <v>121.6</v>
      </c>
      <c r="EA8" s="59">
        <v>118.9</v>
      </c>
      <c r="EB8" s="59">
        <v>121.9</v>
      </c>
      <c r="EC8" s="59">
        <v>54.5</v>
      </c>
      <c r="ED8" s="58" t="s">
        <v>40</v>
      </c>
      <c r="EE8" s="58" t="s">
        <v>40</v>
      </c>
      <c r="EF8" s="58">
        <v>22.5</v>
      </c>
      <c r="EG8" s="58">
        <v>42</v>
      </c>
      <c r="EH8" s="58">
        <v>51.9</v>
      </c>
      <c r="EI8" s="58" t="s">
        <v>40</v>
      </c>
      <c r="EJ8" s="58" t="s">
        <v>40</v>
      </c>
      <c r="EK8" s="58">
        <v>58.1</v>
      </c>
      <c r="EL8" s="58">
        <v>59.4</v>
      </c>
      <c r="EM8" s="58">
        <v>59.1</v>
      </c>
      <c r="EN8" s="58">
        <v>57</v>
      </c>
      <c r="EO8" s="58" t="s">
        <v>40</v>
      </c>
      <c r="EP8" s="58" t="s">
        <v>40</v>
      </c>
      <c r="EQ8" s="58">
        <v>30.5</v>
      </c>
      <c r="ER8" s="58">
        <v>52.8</v>
      </c>
      <c r="ES8" s="58">
        <v>62.7</v>
      </c>
      <c r="ET8" s="58" t="s">
        <v>40</v>
      </c>
      <c r="EU8" s="58" t="s">
        <v>40</v>
      </c>
      <c r="EV8" s="58">
        <v>73.900000000000006</v>
      </c>
      <c r="EW8" s="58">
        <v>74.3</v>
      </c>
      <c r="EX8" s="58">
        <v>72.2</v>
      </c>
      <c r="EY8" s="58">
        <v>70.400000000000006</v>
      </c>
      <c r="EZ8" s="59" t="s">
        <v>40</v>
      </c>
      <c r="FA8" s="59" t="s">
        <v>40</v>
      </c>
      <c r="FB8" s="59">
        <v>2081106</v>
      </c>
      <c r="FC8" s="59">
        <v>2236437</v>
      </c>
      <c r="FD8" s="59">
        <v>2342673</v>
      </c>
      <c r="FE8" s="59" t="s">
        <v>40</v>
      </c>
      <c r="FF8" s="59" t="s">
        <v>40</v>
      </c>
      <c r="FG8" s="59">
        <v>43530781</v>
      </c>
      <c r="FH8" s="59">
        <v>44196357</v>
      </c>
      <c r="FI8" s="59">
        <v>45484013</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　晃次郎</cp:lastModifiedBy>
  <cp:lastPrinted>2025-01-23T05:28:22Z</cp:lastPrinted>
  <dcterms:created xsi:type="dcterms:W3CDTF">2025-01-16T06:44:35Z</dcterms:created>
  <dcterms:modified xsi:type="dcterms:W3CDTF">2025-01-23T06:47:00Z</dcterms:modified>
  <cp:category/>
</cp:coreProperties>
</file>